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8.37.85\serverok\ЗАМ. по ПРОИЗВОДСТВУ\2026\БМТи ВС (подставка)\"/>
    </mc:Choice>
  </mc:AlternateContent>
  <bookViews>
    <workbookView xWindow="0" yWindow="0" windowWidth="28800" windowHeight="11730"/>
  </bookViews>
  <sheets>
    <sheet name="Приложение к ГК" sheetId="3" r:id="rId1"/>
  </sheets>
  <definedNames>
    <definedName name="_xlnm.Print_Area" localSheetId="0">'Приложение к ГК'!$A$1:$L$20</definedName>
  </definedNames>
  <calcPr calcId="162913"/>
</workbook>
</file>

<file path=xl/calcChain.xml><?xml version="1.0" encoding="utf-8"?>
<calcChain xmlns="http://schemas.openxmlformats.org/spreadsheetml/2006/main">
  <c r="H5" i="3" l="1"/>
  <c r="I5" i="3"/>
  <c r="K5" i="3"/>
  <c r="L5" i="3" s="1"/>
  <c r="H6" i="3"/>
  <c r="I6" i="3"/>
  <c r="K6" i="3"/>
  <c r="L6" i="3" s="1"/>
  <c r="H7" i="3"/>
  <c r="I7" i="3"/>
  <c r="K7" i="3"/>
  <c r="L7" i="3" s="1"/>
  <c r="H8" i="3"/>
  <c r="I8" i="3"/>
  <c r="K8" i="3"/>
  <c r="L8" i="3" s="1"/>
  <c r="H9" i="3"/>
  <c r="I9" i="3"/>
  <c r="J9" i="3" s="1"/>
  <c r="K9" i="3"/>
  <c r="L9" i="3" s="1"/>
  <c r="H10" i="3"/>
  <c r="I10" i="3"/>
  <c r="K10" i="3"/>
  <c r="L10" i="3" s="1"/>
  <c r="H11" i="3"/>
  <c r="I11" i="3"/>
  <c r="J11" i="3" s="1"/>
  <c r="K11" i="3"/>
  <c r="L11" i="3" s="1"/>
  <c r="H12" i="3"/>
  <c r="I12" i="3"/>
  <c r="K12" i="3"/>
  <c r="L12" i="3" s="1"/>
  <c r="H13" i="3"/>
  <c r="I13" i="3"/>
  <c r="K13" i="3"/>
  <c r="L13" i="3" s="1"/>
  <c r="J13" i="3" l="1"/>
  <c r="J5" i="3"/>
  <c r="J14" i="3"/>
  <c r="J10" i="3"/>
  <c r="J8" i="3"/>
  <c r="J6" i="3"/>
  <c r="J12" i="3"/>
  <c r="J7" i="3"/>
</calcChain>
</file>

<file path=xl/sharedStrings.xml><?xml version="1.0" encoding="utf-8"?>
<sst xmlns="http://schemas.openxmlformats.org/spreadsheetml/2006/main" count="40" uniqueCount="35">
  <si>
    <t>№</t>
  </si>
  <si>
    <t>Ед. изм</t>
  </si>
  <si>
    <t>Наименование предмета контракта</t>
  </si>
  <si>
    <t>Кол-во</t>
  </si>
  <si>
    <t xml:space="preserve">Обоснование начальной (максимальной) цены контракта, цены контракта, заключаемого с единственным поставщиком (подрядчиком, исполнителем) (Н(М)ЦК, ЦКЕП)
</t>
  </si>
  <si>
    <t>В результате проведенного расчета Н(М)ЦК, ЦКЕП контракта составила:</t>
  </si>
  <si>
    <t>Минимальная цена за единицу изм. с (руб.)</t>
  </si>
  <si>
    <t>рублей</t>
  </si>
  <si>
    <t>Оценка однородности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</si>
  <si>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</si>
  <si>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</si>
  <si>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t xml:space="preserve">* При определении Н(М)ЦК, ЦКЕП контракта Заказчиком производится расчет на основании минимальной из предложенных цен в соответствии со Статьей 34. Принцип эффективности использования бюджетных средств "Принцип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(результативности)".
.
</t>
  </si>
  <si>
    <t>Расчет цены контракта*</t>
  </si>
  <si>
    <t>Коммерческие предложения (руб./ед.изм.)</t>
  </si>
  <si>
    <t>Н(М)ЦК, ЦКЕП контракта  (руб.)</t>
  </si>
  <si>
    <t>Расчет Н(М)ЦК произвел:</t>
  </si>
  <si>
    <t xml:space="preserve">Поставщик №1, 
</t>
  </si>
  <si>
    <t xml:space="preserve">Поставщик  №2, 
</t>
  </si>
  <si>
    <t xml:space="preserve">Поставщик  №3, 
</t>
  </si>
  <si>
    <r>
      <t xml:space="preserve">коэффициент вариации цен V (%)           </t>
    </r>
    <r>
      <rPr>
        <i/>
        <sz val="10"/>
        <color indexed="8"/>
        <rFont val="XO Thames"/>
        <family val="1"/>
        <charset val="204"/>
      </rPr>
      <t xml:space="preserve">         (не должен превышать 33%)</t>
    </r>
  </si>
  <si>
    <t>Заместитель начальника ЦТАО</t>
  </si>
  <si>
    <t>ЛДСП-16 мм Ред Фокс 1135, лист 2750х1830 мм</t>
  </si>
  <si>
    <t>Кромка ПВХ-19х0,4 мм Ред Фокс 1135</t>
  </si>
  <si>
    <t>Клей кромочный, высокотемпературный с рабочей температурой 180-200 С. Скорость подачи от 8 до 25 м/мин.</t>
  </si>
  <si>
    <t>Конфирмат (евровинт) 7х50 мм, потайная головка с внутренним отверстием под шестигранник 4 мм, металл, цвет хром</t>
  </si>
  <si>
    <t>Заглушка к конфирмату (евровинту), на клеящейся основе, Ред Фокс 1135</t>
  </si>
  <si>
    <t>Стяжка эксцентриковая , длина штока (без резьбовой части) 34 мм, диаметр резьбовой части дюбеля Ø6 мм, материал дюбеля – цинковый сплав, сталь, диаметр эксцентрика Ø15 мм, высота эксцентрика 11,9 мм, для древесных плит толщиной 15/16 мм, материал эксцентрика – цинковый сплав</t>
  </si>
  <si>
    <t>Заглушка мебельная эксцентриковая, пластиковая, Шимо Темный</t>
  </si>
  <si>
    <t>Межсекционная стяжка М4х27 мм</t>
  </si>
  <si>
    <t>Заглушка кабель-канала, пластиковая, круглая, d=60 мм, светло-коричневый</t>
  </si>
  <si>
    <t>лист</t>
  </si>
  <si>
    <t>м</t>
  </si>
  <si>
    <t>кг</t>
  </si>
  <si>
    <t>шт</t>
  </si>
  <si>
    <t>капитан внутренней службы                                                                                                                                                                                      Р.Г. Нуреев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</si>
</sst>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164" formatCode="0.00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XO Thames"/>
      <family val="1"/>
      <charset val="204"/>
    </font>
    <font>
      <b/>
      <sz val="10"/>
      <color indexed="8"/>
      <name val="XO Thames"/>
      <family val="1"/>
      <charset val="204"/>
    </font>
    <font>
      <b/>
      <sz val="12"/>
      <color indexed="8"/>
      <name val="XO Thames"/>
      <family val="1"/>
      <charset val="204"/>
    </font>
    <font>
      <i/>
      <sz val="10"/>
      <color indexed="8"/>
      <name val="XO Thames"/>
      <family val="1"/>
      <charset val="204"/>
    </font>
    <font>
      <sz val="12"/>
      <color indexed="8"/>
      <name val="XO Thames"/>
      <family val="1"/>
      <charset val="204"/>
    </font>
    <font>
      <sz val="10"/>
      <color theme="1"/>
      <name val="XO Thames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1" fillId="0" borderId="0" xfId="0" applyFont="1" applyFill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2" fontId="7" fillId="0" borderId="1" xfId="1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shrinkToFit="1"/>
    </xf>
    <xf numFmtId="0" fontId="3" fillId="0" borderId="0" xfId="0" applyFont="1" applyAlignment="1">
      <alignment vertical="top" shrinkToFit="1"/>
    </xf>
    <xf numFmtId="14" fontId="2" fillId="0" borderId="0" xfId="0" applyNumberFormat="1" applyFont="1" applyAlignment="1">
      <alignment horizontal="left"/>
    </xf>
    <xf numFmtId="0" fontId="10" fillId="0" borderId="0" xfId="0" applyFont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0" fillId="0" borderId="0" xfId="0" applyAlignment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111499</xdr:colOff>
      <xdr:row>3</xdr:row>
      <xdr:rowOff>564777</xdr:rowOff>
    </xdr:from>
    <xdr:to>
      <xdr:col>8</xdr:col>
      <xdr:colOff>816349</xdr:colOff>
      <xdr:row>3</xdr:row>
      <xdr:rowOff>1002927</xdr:rowOff>
    </xdr:to>
    <xdr:pic>
      <xdr:nvPicPr>
        <xdr:cNvPr id="1025" name="Picture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21999" y="1909483"/>
          <a:ext cx="7048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87966</xdr:colOff>
      <xdr:row>3</xdr:row>
      <xdr:rowOff>950259</xdr:rowOff>
    </xdr:from>
    <xdr:to>
      <xdr:col>9</xdr:col>
      <xdr:colOff>678516</xdr:colOff>
      <xdr:row>3</xdr:row>
      <xdr:rowOff>1302684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74231" y="2294965"/>
          <a:ext cx="5905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tabSelected="1" view="pageBreakPreview" topLeftCell="A7" zoomScale="85" zoomScaleNormal="100" zoomScaleSheetLayoutView="85" zoomScalePageLayoutView="80" workbookViewId="0">
      <selection activeCell="T15" sqref="T15"/>
    </sheetView>
  </sheetViews>
  <sheetFormatPr defaultColWidth="9.140625" defaultRowHeight="12.75" x14ac:dyDescent="0.2"/>
  <cols>
    <col min="1" max="1" width="3.140625" style="1" customWidth="1"/>
    <col min="2" max="2" width="42" style="1" customWidth="1"/>
    <col min="3" max="3" width="10" style="1" customWidth="1"/>
    <col min="4" max="4" width="11.140625" style="3" customWidth="1"/>
    <col min="5" max="6" width="11.7109375" style="1" customWidth="1"/>
    <col min="7" max="7" width="12" style="1" customWidth="1"/>
    <col min="8" max="8" width="13.7109375" style="1" customWidth="1"/>
    <col min="9" max="9" width="16.140625" style="1" customWidth="1"/>
    <col min="10" max="10" width="15.85546875" style="1" customWidth="1"/>
    <col min="11" max="11" width="9.42578125" style="1" bestFit="1" customWidth="1"/>
    <col min="12" max="12" width="14.28515625" style="1" customWidth="1"/>
    <col min="13" max="16384" width="9.140625" style="1"/>
  </cols>
  <sheetData>
    <row r="1" spans="1:13" ht="19.5" customHeight="1" x14ac:dyDescent="0.2">
      <c r="A1" s="5"/>
      <c r="B1" s="5"/>
      <c r="C1" s="5"/>
      <c r="D1" s="6"/>
      <c r="E1" s="5"/>
      <c r="F1" s="5"/>
      <c r="G1" s="5"/>
      <c r="H1" s="7"/>
      <c r="I1" s="28"/>
      <c r="J1" s="29"/>
      <c r="K1" s="29"/>
      <c r="L1" s="5"/>
    </row>
    <row r="2" spans="1:13" ht="48" customHeight="1" x14ac:dyDescent="0.2">
      <c r="A2" s="32" t="s">
        <v>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3" ht="39" customHeight="1" x14ac:dyDescent="0.2">
      <c r="A3" s="30" t="s">
        <v>0</v>
      </c>
      <c r="B3" s="30" t="s">
        <v>2</v>
      </c>
      <c r="C3" s="30" t="s">
        <v>1</v>
      </c>
      <c r="D3" s="30" t="s">
        <v>3</v>
      </c>
      <c r="E3" s="24" t="s">
        <v>13</v>
      </c>
      <c r="F3" s="24"/>
      <c r="G3" s="24"/>
      <c r="H3" s="31" t="s">
        <v>8</v>
      </c>
      <c r="I3" s="31"/>
      <c r="J3" s="31"/>
      <c r="K3" s="23" t="s">
        <v>12</v>
      </c>
      <c r="L3" s="23"/>
    </row>
    <row r="4" spans="1:13" ht="105" customHeight="1" x14ac:dyDescent="0.2">
      <c r="A4" s="30"/>
      <c r="B4" s="30"/>
      <c r="C4" s="30"/>
      <c r="D4" s="30"/>
      <c r="E4" s="8" t="s">
        <v>16</v>
      </c>
      <c r="F4" s="8" t="s">
        <v>17</v>
      </c>
      <c r="G4" s="8" t="s">
        <v>18</v>
      </c>
      <c r="H4" s="18" t="s">
        <v>9</v>
      </c>
      <c r="I4" s="18" t="s">
        <v>10</v>
      </c>
      <c r="J4" s="8" t="s">
        <v>19</v>
      </c>
      <c r="K4" s="18" t="s">
        <v>6</v>
      </c>
      <c r="L4" s="18" t="s">
        <v>14</v>
      </c>
    </row>
    <row r="5" spans="1:13" s="20" customFormat="1" ht="27.75" customHeight="1" x14ac:dyDescent="0.25">
      <c r="A5" s="19">
        <v>1</v>
      </c>
      <c r="B5" s="35" t="s">
        <v>21</v>
      </c>
      <c r="C5" s="36" t="s">
        <v>30</v>
      </c>
      <c r="D5" s="37">
        <v>1</v>
      </c>
      <c r="E5" s="9">
        <v>4230</v>
      </c>
      <c r="F5" s="10">
        <v>4755</v>
      </c>
      <c r="G5" s="10">
        <v>5160.6000000000004</v>
      </c>
      <c r="H5" s="11">
        <f t="shared" ref="H5:H13" si="0">AVERAGE(E5:G5)</f>
        <v>4715.2</v>
      </c>
      <c r="I5" s="12">
        <f t="shared" ref="I5:I13" si="1">STDEV(E5:G5)</f>
        <v>466.57488144991277</v>
      </c>
      <c r="J5" s="12">
        <f t="shared" ref="J5:J13" si="2">I5/H5*100</f>
        <v>9.8951238855173216</v>
      </c>
      <c r="K5" s="13">
        <f t="shared" ref="K5:K13" si="3">MIN(E5:G5)</f>
        <v>4230</v>
      </c>
      <c r="L5" s="14">
        <f t="shared" ref="L5:L13" si="4">K5*D5</f>
        <v>4230</v>
      </c>
    </row>
    <row r="6" spans="1:13" s="20" customFormat="1" ht="20.25" customHeight="1" x14ac:dyDescent="0.25">
      <c r="A6" s="19">
        <v>2</v>
      </c>
      <c r="B6" s="38" t="s">
        <v>22</v>
      </c>
      <c r="C6" s="36" t="s">
        <v>31</v>
      </c>
      <c r="D6" s="37">
        <v>5</v>
      </c>
      <c r="E6" s="9">
        <v>26</v>
      </c>
      <c r="F6" s="10">
        <v>29</v>
      </c>
      <c r="G6" s="10">
        <v>31.72</v>
      </c>
      <c r="H6" s="11">
        <f t="shared" si="0"/>
        <v>28.906666666666666</v>
      </c>
      <c r="I6" s="12">
        <f t="shared" si="1"/>
        <v>2.8611419631562027</v>
      </c>
      <c r="J6" s="12">
        <f t="shared" si="2"/>
        <v>9.8978619574130633</v>
      </c>
      <c r="K6" s="13">
        <f t="shared" si="3"/>
        <v>26</v>
      </c>
      <c r="L6" s="14">
        <f t="shared" si="4"/>
        <v>130</v>
      </c>
    </row>
    <row r="7" spans="1:13" s="20" customFormat="1" ht="36.75" customHeight="1" x14ac:dyDescent="0.25">
      <c r="A7" s="19">
        <v>3</v>
      </c>
      <c r="B7" s="38" t="s">
        <v>23</v>
      </c>
      <c r="C7" s="36" t="s">
        <v>32</v>
      </c>
      <c r="D7" s="37">
        <v>0.1</v>
      </c>
      <c r="E7" s="9">
        <v>7250</v>
      </c>
      <c r="F7" s="10">
        <v>8150</v>
      </c>
      <c r="G7" s="10">
        <v>8845</v>
      </c>
      <c r="H7" s="11">
        <f t="shared" si="0"/>
        <v>8081.666666666667</v>
      </c>
      <c r="I7" s="12">
        <f t="shared" si="1"/>
        <v>799.69264929304757</v>
      </c>
      <c r="J7" s="12">
        <f t="shared" si="2"/>
        <v>9.8951451758265314</v>
      </c>
      <c r="K7" s="13">
        <f t="shared" si="3"/>
        <v>7250</v>
      </c>
      <c r="L7" s="14">
        <f t="shared" si="4"/>
        <v>725</v>
      </c>
    </row>
    <row r="8" spans="1:13" s="20" customFormat="1" ht="37.5" customHeight="1" x14ac:dyDescent="0.25">
      <c r="A8" s="19">
        <v>4</v>
      </c>
      <c r="B8" s="35" t="s">
        <v>24</v>
      </c>
      <c r="C8" s="36" t="s">
        <v>33</v>
      </c>
      <c r="D8" s="37">
        <v>4</v>
      </c>
      <c r="E8" s="9">
        <v>2</v>
      </c>
      <c r="F8" s="10">
        <v>2.2000000000000002</v>
      </c>
      <c r="G8" s="10">
        <v>2.5</v>
      </c>
      <c r="H8" s="11">
        <f t="shared" si="0"/>
        <v>2.2333333333333334</v>
      </c>
      <c r="I8" s="12">
        <f t="shared" si="1"/>
        <v>0.25166114784235832</v>
      </c>
      <c r="J8" s="12">
        <f t="shared" si="2"/>
        <v>11.268409604881716</v>
      </c>
      <c r="K8" s="13">
        <f t="shared" si="3"/>
        <v>2</v>
      </c>
      <c r="L8" s="14">
        <f t="shared" si="4"/>
        <v>8</v>
      </c>
    </row>
    <row r="9" spans="1:13" s="20" customFormat="1" ht="27.75" customHeight="1" x14ac:dyDescent="0.25">
      <c r="A9" s="19">
        <v>5</v>
      </c>
      <c r="B9" s="35" t="s">
        <v>25</v>
      </c>
      <c r="C9" s="36" t="s">
        <v>33</v>
      </c>
      <c r="D9" s="37">
        <v>4</v>
      </c>
      <c r="E9" s="9">
        <v>12.5</v>
      </c>
      <c r="F9" s="10">
        <v>14</v>
      </c>
      <c r="G9" s="10">
        <v>15.3</v>
      </c>
      <c r="H9" s="11">
        <f t="shared" si="0"/>
        <v>13.933333333333332</v>
      </c>
      <c r="I9" s="12">
        <f t="shared" si="1"/>
        <v>1.4011899704655804</v>
      </c>
      <c r="J9" s="12">
        <f t="shared" si="2"/>
        <v>10.056387347839095</v>
      </c>
      <c r="K9" s="13">
        <f t="shared" si="3"/>
        <v>12.5</v>
      </c>
      <c r="L9" s="14">
        <f t="shared" si="4"/>
        <v>50</v>
      </c>
    </row>
    <row r="10" spans="1:13" s="20" customFormat="1" ht="93" customHeight="1" x14ac:dyDescent="0.25">
      <c r="A10" s="19">
        <v>6</v>
      </c>
      <c r="B10" s="35" t="s">
        <v>26</v>
      </c>
      <c r="C10" s="36" t="s">
        <v>33</v>
      </c>
      <c r="D10" s="37">
        <v>8</v>
      </c>
      <c r="E10" s="9">
        <v>10</v>
      </c>
      <c r="F10" s="10">
        <v>11</v>
      </c>
      <c r="G10" s="10">
        <v>12.2</v>
      </c>
      <c r="H10" s="11">
        <f t="shared" si="0"/>
        <v>11.066666666666668</v>
      </c>
      <c r="I10" s="12">
        <f t="shared" si="1"/>
        <v>1.1015141094572201</v>
      </c>
      <c r="J10" s="12">
        <f t="shared" si="2"/>
        <v>9.9534407481074094</v>
      </c>
      <c r="K10" s="13">
        <f t="shared" si="3"/>
        <v>10</v>
      </c>
      <c r="L10" s="14">
        <f t="shared" si="4"/>
        <v>80</v>
      </c>
    </row>
    <row r="11" spans="1:13" s="20" customFormat="1" ht="27" customHeight="1" x14ac:dyDescent="0.25">
      <c r="A11" s="19">
        <v>7</v>
      </c>
      <c r="B11" s="35" t="s">
        <v>27</v>
      </c>
      <c r="C11" s="36" t="s">
        <v>33</v>
      </c>
      <c r="D11" s="37">
        <v>8</v>
      </c>
      <c r="E11" s="9">
        <v>1</v>
      </c>
      <c r="F11" s="10">
        <v>1.5</v>
      </c>
      <c r="G11" s="10">
        <v>1.2</v>
      </c>
      <c r="H11" s="11">
        <f t="shared" si="0"/>
        <v>1.2333333333333334</v>
      </c>
      <c r="I11" s="12">
        <f t="shared" si="1"/>
        <v>0.25166114784235771</v>
      </c>
      <c r="J11" s="12">
        <f t="shared" si="2"/>
        <v>20.404957933164138</v>
      </c>
      <c r="K11" s="13">
        <f t="shared" si="3"/>
        <v>1</v>
      </c>
      <c r="L11" s="14">
        <f t="shared" si="4"/>
        <v>8</v>
      </c>
    </row>
    <row r="12" spans="1:13" s="20" customFormat="1" ht="15.75" customHeight="1" x14ac:dyDescent="0.25">
      <c r="A12" s="19">
        <v>8</v>
      </c>
      <c r="B12" s="35" t="s">
        <v>28</v>
      </c>
      <c r="C12" s="36" t="s">
        <v>33</v>
      </c>
      <c r="D12" s="37">
        <v>2</v>
      </c>
      <c r="E12" s="9">
        <v>8</v>
      </c>
      <c r="F12" s="10">
        <v>8.15</v>
      </c>
      <c r="G12" s="10">
        <v>9.8000000000000007</v>
      </c>
      <c r="H12" s="11">
        <f t="shared" si="0"/>
        <v>8.65</v>
      </c>
      <c r="I12" s="12">
        <f t="shared" si="1"/>
        <v>0.99874921777190928</v>
      </c>
      <c r="J12" s="12">
        <f t="shared" si="2"/>
        <v>11.54623373146716</v>
      </c>
      <c r="K12" s="13">
        <f t="shared" si="3"/>
        <v>8</v>
      </c>
      <c r="L12" s="14">
        <f t="shared" si="4"/>
        <v>16</v>
      </c>
    </row>
    <row r="13" spans="1:13" s="20" customFormat="1" ht="24.75" customHeight="1" x14ac:dyDescent="0.25">
      <c r="A13" s="19">
        <v>9</v>
      </c>
      <c r="B13" s="35" t="s">
        <v>29</v>
      </c>
      <c r="C13" s="36" t="s">
        <v>33</v>
      </c>
      <c r="D13" s="37">
        <v>1</v>
      </c>
      <c r="E13" s="9">
        <v>25</v>
      </c>
      <c r="F13" s="10">
        <v>27</v>
      </c>
      <c r="G13" s="10">
        <v>30.5</v>
      </c>
      <c r="H13" s="11">
        <f t="shared" si="0"/>
        <v>27.5</v>
      </c>
      <c r="I13" s="12">
        <f t="shared" si="1"/>
        <v>2.7838821814150108</v>
      </c>
      <c r="J13" s="12">
        <f t="shared" si="2"/>
        <v>10.123207932418222</v>
      </c>
      <c r="K13" s="13">
        <f t="shared" si="3"/>
        <v>25</v>
      </c>
      <c r="L13" s="14">
        <f t="shared" si="4"/>
        <v>25</v>
      </c>
    </row>
    <row r="14" spans="1:13" ht="40.5" customHeight="1" x14ac:dyDescent="0.2">
      <c r="A14" s="39" t="s">
        <v>5</v>
      </c>
      <c r="B14" s="39"/>
      <c r="C14" s="39"/>
      <c r="D14" s="39"/>
      <c r="E14" s="39"/>
      <c r="F14" s="39"/>
      <c r="G14" s="40"/>
      <c r="H14" s="40"/>
      <c r="I14" s="15"/>
      <c r="J14" s="16">
        <f>SUM(L5:L13)</f>
        <v>5272</v>
      </c>
      <c r="K14" s="17" t="s">
        <v>7</v>
      </c>
      <c r="L14" s="15"/>
    </row>
    <row r="15" spans="1:13" ht="65.25" customHeight="1" x14ac:dyDescent="0.2">
      <c r="A15" s="25" t="s">
        <v>11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4"/>
    </row>
    <row r="16" spans="1:13" s="2" customFormat="1" ht="16.5" customHeight="1" x14ac:dyDescent="0.25">
      <c r="A16" s="22" t="s">
        <v>15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 ht="15.75" customHeight="1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</row>
    <row r="18" spans="1:12" ht="15" x14ac:dyDescent="0.2">
      <c r="A18" s="27" t="s">
        <v>20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</row>
    <row r="19" spans="1:12" ht="15.75" x14ac:dyDescent="0.25">
      <c r="A19" s="33" t="s">
        <v>34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ht="15.75" x14ac:dyDescent="0.25">
      <c r="A20" s="21"/>
      <c r="B20" s="21"/>
    </row>
  </sheetData>
  <mergeCells count="16">
    <mergeCell ref="I1:K1"/>
    <mergeCell ref="A3:A4"/>
    <mergeCell ref="B3:B4"/>
    <mergeCell ref="C3:C4"/>
    <mergeCell ref="D3:D4"/>
    <mergeCell ref="H3:J3"/>
    <mergeCell ref="A2:L2"/>
    <mergeCell ref="A20:B20"/>
    <mergeCell ref="A16:L16"/>
    <mergeCell ref="K3:L3"/>
    <mergeCell ref="E3:G3"/>
    <mergeCell ref="A15:L15"/>
    <mergeCell ref="A17:L17"/>
    <mergeCell ref="A18:L18"/>
    <mergeCell ref="A19:L19"/>
    <mergeCell ref="A14:H14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к ГК</vt:lpstr>
      <vt:lpstr>'Приложение к ГК'!Область_печати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Директор</cp:lastModifiedBy>
  <cp:lastPrinted>2026-03-27T11:56:53Z</cp:lastPrinted>
  <dcterms:created xsi:type="dcterms:W3CDTF">2014-01-15T18:15:09Z</dcterms:created>
  <dcterms:modified xsi:type="dcterms:W3CDTF">2026-03-27T11:58:34Z</dcterms:modified>
</cp:coreProperties>
</file>