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gg-aup\126 Контрактная служба\Контракты\2026\Годовые\АБИС ИРБИС, 1220, Гуреев - нужно закупить до 12.09.26\"/>
    </mc:Choice>
  </mc:AlternateContent>
  <bookViews>
    <workbookView xWindow="0" yWindow="0" windowWidth="30720" windowHeight="13512"/>
  </bookViews>
  <sheets>
    <sheet name="НМЦД" sheetId="1" r:id="rId1"/>
  </sheets>
  <calcPr calcId="162913"/>
</workbook>
</file>

<file path=xl/calcChain.xml><?xml version="1.0" encoding="utf-8"?>
<calcChain xmlns="http://schemas.openxmlformats.org/spreadsheetml/2006/main">
  <c r="I6" i="1" l="1"/>
  <c r="L6" i="1" s="1"/>
  <c r="I7" i="1"/>
  <c r="L7" i="1" s="1"/>
  <c r="J7" i="1" l="1"/>
  <c r="K7" i="1" s="1"/>
  <c r="J6" i="1"/>
  <c r="K6" i="1" s="1"/>
  <c r="I8" i="1"/>
  <c r="J8" i="1" s="1"/>
  <c r="K8" i="1" s="1"/>
  <c r="L8" i="1" l="1"/>
  <c r="L9" i="1" s="1"/>
</calcChain>
</file>

<file path=xl/sharedStrings.xml><?xml version="1.0" encoding="utf-8"?>
<sst xmlns="http://schemas.openxmlformats.org/spreadsheetml/2006/main" count="22" uniqueCount="20">
  <si>
    <t xml:space="preserve">                           ЧАСТЬ VI. ОБОСНОВАНИЕ НАЧАЛЬНОЙ ЦЕНЫ ДОГОВОРА</t>
  </si>
  <si>
    <t xml:space="preserve">Ценовое предложение № 2     </t>
  </si>
  <si>
    <t xml:space="preserve">Ценовое предложение № 3    </t>
  </si>
  <si>
    <t>№</t>
  </si>
  <si>
    <t>Наименование предмета закупки</t>
  </si>
  <si>
    <t>Средняя ариф. величина цены источников №1-№3</t>
  </si>
  <si>
    <t>Среднее квадр. отклонение σ=</t>
  </si>
  <si>
    <t>Коэф. вариации цены V=</t>
  </si>
  <si>
    <t>средняя рын.=</t>
  </si>
  <si>
    <t>Итого (Российский рубль)</t>
  </si>
  <si>
    <t>Ед. изм.</t>
  </si>
  <si>
    <t>Кол-во</t>
  </si>
  <si>
    <t>Приложение № 2</t>
  </si>
  <si>
    <t xml:space="preserve">Ценовое предложение № 1      </t>
  </si>
  <si>
    <t>у.е.</t>
  </si>
  <si>
    <t>ИРБИС-сервер Турбо для Windows (на 10 рабочих лицензий)</t>
  </si>
  <si>
    <t>АРМ «Каталогизатор ИРБИС64»</t>
  </si>
  <si>
    <t>Web-ИРБИС64</t>
  </si>
  <si>
    <t>ОБОСНОВАНИЕ НАЧАЛЬНОЙ (МАКСИМАЛЬНОЙ) ЦЕНЫ КОНТРАКТА</t>
  </si>
  <si>
    <t xml:space="preserve"> Цена за товар сформирована на основании мониторинга ценовых предложений, полученных заказчиком в 2026 г. методом сопоставимых рыночных цен.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</si>
</sst>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selection activeCell="C11" sqref="C11"/>
    </sheetView>
  </sheetViews>
  <sheetFormatPr defaultRowHeight="14.4" x14ac:dyDescent="0.3"/>
  <cols>
    <col min="1" max="1" width="5.5546875" customWidth="1"/>
    <col min="2" max="2" width="3.88671875" style="1" customWidth="1"/>
    <col min="3" max="3" width="29.33203125" bestFit="1" customWidth="1"/>
    <col min="4" max="4" width="6.88671875" customWidth="1"/>
    <col min="5" max="5" width="8.6640625" customWidth="1"/>
    <col min="6" max="6" width="10" customWidth="1"/>
    <col min="7" max="7" width="9.6640625" style="19" customWidth="1"/>
    <col min="8" max="8" width="9" style="1" customWidth="1"/>
    <col min="9" max="9" width="11.88671875" style="1" customWidth="1"/>
    <col min="10" max="10" width="12.109375" customWidth="1"/>
    <col min="11" max="11" width="12.6640625" customWidth="1"/>
    <col min="12" max="12" width="13.88671875" customWidth="1"/>
  </cols>
  <sheetData>
    <row r="1" spans="1:12" x14ac:dyDescent="0.3">
      <c r="J1" s="28" t="s">
        <v>12</v>
      </c>
      <c r="K1" s="28"/>
      <c r="L1" s="28"/>
    </row>
    <row r="2" spans="1:12" x14ac:dyDescent="0.3">
      <c r="A2" s="2" t="s">
        <v>0</v>
      </c>
      <c r="B2" s="27" t="s">
        <v>18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6.75" customHeight="1" x14ac:dyDescent="0.3">
      <c r="A3" s="29" t="s">
        <v>19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3">
      <c r="A4" s="3"/>
      <c r="B4" s="5"/>
      <c r="C4" s="4"/>
      <c r="D4" s="4"/>
      <c r="E4" s="4"/>
      <c r="F4" s="4"/>
      <c r="G4" s="20"/>
      <c r="H4" s="5"/>
      <c r="I4" s="5"/>
      <c r="J4" s="3"/>
      <c r="K4" s="3"/>
      <c r="L4" s="3"/>
    </row>
    <row r="5" spans="1:12" ht="76.5" customHeight="1" x14ac:dyDescent="0.3">
      <c r="A5" s="3"/>
      <c r="B5" s="7" t="s">
        <v>3</v>
      </c>
      <c r="C5" s="7" t="s">
        <v>4</v>
      </c>
      <c r="D5" s="7" t="s">
        <v>10</v>
      </c>
      <c r="E5" s="7" t="s">
        <v>11</v>
      </c>
      <c r="F5" s="6" t="s">
        <v>13</v>
      </c>
      <c r="G5" s="21" t="s">
        <v>1</v>
      </c>
      <c r="H5" s="6" t="s">
        <v>2</v>
      </c>
      <c r="I5" s="7" t="s">
        <v>5</v>
      </c>
      <c r="J5" s="8" t="s">
        <v>6</v>
      </c>
      <c r="K5" s="8" t="s">
        <v>7</v>
      </c>
      <c r="L5" s="8" t="s">
        <v>8</v>
      </c>
    </row>
    <row r="6" spans="1:12" ht="32.25" customHeight="1" x14ac:dyDescent="0.3">
      <c r="A6" s="3"/>
      <c r="B6" s="7">
        <v>1</v>
      </c>
      <c r="C6" s="6" t="s">
        <v>15</v>
      </c>
      <c r="D6" s="7" t="s">
        <v>14</v>
      </c>
      <c r="E6" s="16">
        <v>1</v>
      </c>
      <c r="F6" s="6">
        <v>38000</v>
      </c>
      <c r="G6" s="6">
        <v>38000</v>
      </c>
      <c r="H6" s="6">
        <v>38000</v>
      </c>
      <c r="I6" s="12">
        <f t="shared" ref="I6:I7" si="0">ROUND(AVERAGE(F6:H6),2)</f>
        <v>38000</v>
      </c>
      <c r="J6" s="13">
        <f t="shared" ref="J6:J7" si="1">SQRT((POWER(F6-I6,2)+POWER(G6-I6,2)+POWER(H6-I6,2))/(3-1))</f>
        <v>0</v>
      </c>
      <c r="K6" s="14">
        <f t="shared" ref="K6:K7" si="2">(J6*100)/I6</f>
        <v>0</v>
      </c>
      <c r="L6" s="12">
        <f t="shared" ref="L6:L7" si="3">ROUND(I6*E6,2)</f>
        <v>38000</v>
      </c>
    </row>
    <row r="7" spans="1:12" ht="30.75" customHeight="1" x14ac:dyDescent="0.3">
      <c r="A7" s="3"/>
      <c r="B7" s="7">
        <v>2</v>
      </c>
      <c r="C7" s="6" t="s">
        <v>16</v>
      </c>
      <c r="D7" s="7" t="s">
        <v>14</v>
      </c>
      <c r="E7" s="16">
        <v>1</v>
      </c>
      <c r="F7" s="6">
        <v>11000</v>
      </c>
      <c r="G7" s="6">
        <v>11000</v>
      </c>
      <c r="H7" s="6">
        <v>11000</v>
      </c>
      <c r="I7" s="12">
        <f t="shared" si="0"/>
        <v>11000</v>
      </c>
      <c r="J7" s="13">
        <f t="shared" si="1"/>
        <v>0</v>
      </c>
      <c r="K7" s="14">
        <f t="shared" si="2"/>
        <v>0</v>
      </c>
      <c r="L7" s="12">
        <f t="shared" si="3"/>
        <v>11000</v>
      </c>
    </row>
    <row r="8" spans="1:12" ht="29.25" customHeight="1" x14ac:dyDescent="0.3">
      <c r="A8" s="3"/>
      <c r="B8" s="17">
        <v>3</v>
      </c>
      <c r="C8" s="26" t="s">
        <v>17</v>
      </c>
      <c r="D8" s="7" t="s">
        <v>14</v>
      </c>
      <c r="E8" s="16">
        <v>1</v>
      </c>
      <c r="F8" s="6">
        <v>11000</v>
      </c>
      <c r="G8" s="6">
        <v>11000</v>
      </c>
      <c r="H8" s="6">
        <v>11000</v>
      </c>
      <c r="I8" s="12">
        <f>ROUND(AVERAGE(F8:H8),2)</f>
        <v>11000</v>
      </c>
      <c r="J8" s="13">
        <f>SQRT((POWER(F8-I8,2)+POWER(G8-I8,2)+POWER(H8-I8,2))/(3-1))</f>
        <v>0</v>
      </c>
      <c r="K8" s="14">
        <f>(J8*100)/I8</f>
        <v>0</v>
      </c>
      <c r="L8" s="12">
        <f>ROUND(I8*E8,2)</f>
        <v>11000</v>
      </c>
    </row>
    <row r="9" spans="1:12" ht="29.25" customHeight="1" x14ac:dyDescent="0.3">
      <c r="A9" s="3"/>
      <c r="B9" s="22"/>
      <c r="C9" s="23"/>
      <c r="D9" s="24"/>
      <c r="E9" s="25"/>
      <c r="F9" s="9"/>
      <c r="G9" s="10"/>
      <c r="H9" s="10"/>
      <c r="I9" s="11"/>
      <c r="J9" s="30" t="s">
        <v>9</v>
      </c>
      <c r="K9" s="31"/>
      <c r="L9" s="15">
        <f>SUM(L6:L8)</f>
        <v>60000</v>
      </c>
    </row>
    <row r="10" spans="1:12" ht="36.75" customHeight="1" x14ac:dyDescent="0.3"/>
    <row r="11" spans="1:12" ht="24.75" customHeight="1" x14ac:dyDescent="0.3"/>
    <row r="12" spans="1:12" x14ac:dyDescent="0.3">
      <c r="B12" s="18"/>
    </row>
  </sheetData>
  <mergeCells count="4">
    <mergeCell ref="B2:L2"/>
    <mergeCell ref="J1:L1"/>
    <mergeCell ref="A3:L3"/>
    <mergeCell ref="J9:K9"/>
  </mergeCells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</dc:creator>
  <cp:lastModifiedBy>Гусева Ольга Владимировна</cp:lastModifiedBy>
  <cp:lastPrinted>2022-05-13T03:40:14Z</cp:lastPrinted>
  <dcterms:created xsi:type="dcterms:W3CDTF">2012-10-28T15:25:49Z</dcterms:created>
  <dcterms:modified xsi:type="dcterms:W3CDTF">2026-09-08T02:47:57Z</dcterms:modified>
</cp:coreProperties>
</file>