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filterPrivacy="1"/>
  <xr:revisionPtr revIDLastSave="0" documentId="13_ncr:1_{9B526A88-58D3-4253-A0C0-825A9FD6EAD2}" xr6:coauthVersionLast="47" xr6:coauthVersionMax="47" xr10:uidLastSave="{00000000-0000-0000-0000-000000000000}"/>
  <bookViews>
    <workbookView xWindow="10425" yWindow="4575" windowWidth="11745" windowHeight="11385" xr2:uid="{00000000-000D-0000-FFFF-FFFF00000000}"/>
  </bookViews>
  <sheets>
    <sheet name="Лист1" sheetId="1" r:id="rId1"/>
  </sheets>
  <definedNames>
    <definedName name="_xlnm._FilterDatabase" localSheetId="0" hidden="1">Лист1!$A$4:$IN$52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5" i="1" l="1"/>
  <c r="I17" i="1"/>
  <c r="H17" i="1"/>
  <c r="G17" i="1"/>
  <c r="M6" i="1"/>
  <c r="M7" i="1"/>
  <c r="M8" i="1"/>
  <c r="M9" i="1"/>
  <c r="M10" i="1"/>
  <c r="M11" i="1"/>
  <c r="M12" i="1"/>
  <c r="M13" i="1"/>
  <c r="M14" i="1"/>
  <c r="M15" i="1"/>
  <c r="M16" i="1"/>
  <c r="M5" i="1"/>
  <c r="J5" i="1"/>
  <c r="J6" i="1"/>
  <c r="K6" i="1" s="1"/>
  <c r="P6" i="1" s="1"/>
  <c r="J7" i="1"/>
  <c r="K7" i="1" s="1"/>
  <c r="P7" i="1" s="1"/>
  <c r="J8" i="1"/>
  <c r="K8" i="1" s="1"/>
  <c r="P8" i="1" s="1"/>
  <c r="J9" i="1"/>
  <c r="K9" i="1" s="1"/>
  <c r="P9" i="1" s="1"/>
  <c r="J10" i="1"/>
  <c r="K10" i="1" s="1"/>
  <c r="P10" i="1" s="1"/>
  <c r="J11" i="1"/>
  <c r="K11" i="1" s="1"/>
  <c r="P11" i="1" s="1"/>
  <c r="L11" i="1" l="1"/>
  <c r="N11" i="1" s="1"/>
  <c r="O11" i="1" s="1"/>
  <c r="L9" i="1"/>
  <c r="N9" i="1" s="1"/>
  <c r="O9" i="1" s="1"/>
  <c r="L10" i="1"/>
  <c r="N10" i="1" s="1"/>
  <c r="O10" i="1" s="1"/>
  <c r="L8" i="1"/>
  <c r="N8" i="1" s="1"/>
  <c r="O8" i="1" s="1"/>
  <c r="L7" i="1"/>
  <c r="N7" i="1" s="1"/>
  <c r="O7" i="1" s="1"/>
  <c r="L6" i="1"/>
  <c r="N6" i="1" s="1"/>
  <c r="O6" i="1" s="1"/>
  <c r="L5" i="1"/>
  <c r="N5" i="1" s="1"/>
  <c r="O5" i="1" s="1"/>
  <c r="P5" i="1"/>
  <c r="J12" i="1"/>
  <c r="J13" i="1"/>
  <c r="J14" i="1"/>
  <c r="J15" i="1"/>
  <c r="J16" i="1"/>
  <c r="K16" i="1" l="1"/>
  <c r="P16" i="1" s="1"/>
  <c r="L16" i="1"/>
  <c r="N16" i="1" s="1"/>
  <c r="O16" i="1" s="1"/>
  <c r="K15" i="1"/>
  <c r="P15" i="1" s="1"/>
  <c r="L15" i="1"/>
  <c r="N15" i="1" s="1"/>
  <c r="O15" i="1" s="1"/>
  <c r="K14" i="1"/>
  <c r="P14" i="1" s="1"/>
  <c r="L14" i="1"/>
  <c r="N14" i="1" s="1"/>
  <c r="O14" i="1" s="1"/>
  <c r="K13" i="1"/>
  <c r="P13" i="1" s="1"/>
  <c r="L13" i="1"/>
  <c r="N13" i="1" s="1"/>
  <c r="O13" i="1" s="1"/>
  <c r="K12" i="1"/>
  <c r="P12" i="1" s="1"/>
  <c r="L12" i="1"/>
  <c r="N12" i="1" s="1"/>
  <c r="O12" i="1" s="1"/>
  <c r="P17" i="1" l="1"/>
  <c r="J18" i="1" s="1"/>
</calcChain>
</file>

<file path=xl/sharedStrings.xml><?xml version="1.0" encoding="utf-8"?>
<sst xmlns="http://schemas.openxmlformats.org/spreadsheetml/2006/main" count="75" uniqueCount="42">
  <si>
    <t>№ п/п</t>
  </si>
  <si>
    <t>Совокупность значений</t>
  </si>
  <si>
    <t>Единица измерения</t>
  </si>
  <si>
    <t>Кол-во</t>
  </si>
  <si>
    <t>Средняя цена (руб.)</t>
  </si>
  <si>
    <t>Цена (руб.)</t>
  </si>
  <si>
    <t>В результате проведенного расчета НМЦД составила:</t>
  </si>
  <si>
    <t>ОКПД2</t>
  </si>
  <si>
    <t>Наименование товаров, работ, услуг</t>
  </si>
  <si>
    <t>Расчет составила: Специалист по закупкам  _____________________ Позднякова М.О.</t>
  </si>
  <si>
    <t>В цену включена стоимость всех затрат, необходимых для поставки товаров, в том числе, расходы на организационные, подготовительные, основные и дополнительные мероприятия, связанные с предметом Закупки, а также расходы на страхование, уплату налогов, сборов, других обязательных платежей и всех прочих затрат, связанных с предметом Закупки, которые являются обязательными в соответствии с действующим законодательством Российской Федерации, то есть цена является твердой и изменению не подлежит за исключением случаев, предусмотренных действующим законодательством.</t>
  </si>
  <si>
    <t>КТРУ</t>
  </si>
  <si>
    <t>Цена за единицу изм. с округлением до сотых долей после запятой (руб.)</t>
  </si>
  <si>
    <t>Н(М)ЦД договора с учетом округления цены за единицу (руб.)</t>
  </si>
  <si>
    <t xml:space="preserve">Сред.квадр.откл. </t>
  </si>
  <si>
    <t>коэффициент вариации цен V (%)                              (не должен превышать 25%)</t>
  </si>
  <si>
    <t>-</t>
  </si>
  <si>
    <t>32.50.50.190</t>
  </si>
  <si>
    <t>Обоснование начальной (максимальной) цены контракта определена методом сопоставимых рыночных цен (анализа рынка)                                                                                                                                                         
Предмет закупки: "Поставка расходных материалов для проведения молекулярно-генетических исследований "</t>
  </si>
  <si>
    <t>22.29.29.130</t>
  </si>
  <si>
    <t>20.59.52.199</t>
  </si>
  <si>
    <t>Наконечники универсальные 10 мкл с фильтром, удлиненные тип N, стерильные, в штативе, 96 шт.</t>
  </si>
  <si>
    <t>Наконечники универсальные 100 мкл с фильтром, стерильные, в штативе, 96 шт.</t>
  </si>
  <si>
    <t>Наконечники универсальные 200 мкл с фильтром, стерильные, в штативе, 96 шт.</t>
  </si>
  <si>
    <t>Наконечники универсальные 1000 мкл с фильтром, стерильные, в штативе, 96 шт.</t>
  </si>
  <si>
    <t>Пробирка микроцентрифужная, объем 1,7 мл, 1000 шт/уп</t>
  </si>
  <si>
    <t>Пробирка микроцентрифужная, объем 2,0 мл, 500 шт/уп</t>
  </si>
  <si>
    <t>Пробирка микроцентрифужная, объем 0,5 мл, 1000 шт/уп</t>
  </si>
  <si>
    <t>Пробирка для ПЦР, объем 0,2 мл, плоская крышка, 500 шт/уп</t>
  </si>
  <si>
    <t>Пробирка в стрипе, объем 0,2 мл, по 8 пробирок в стрипе, оптически прозрачные крышки в стрипе, 120 шт/уп</t>
  </si>
  <si>
    <t>Пробирки объемом 0,1 мл в стрипах с о.п. плоскими крышками, низкопрофильные бесцветные, 120 стр./уп.</t>
  </si>
  <si>
    <t>Планшеты для проведения полимеразной цепной реакции (ПЦР-диагностики) на 6, 12, 24, 32, 48, 96 и 384 лунки, с объемом лунки от 0,1 мкл до 2,2 мл.</t>
  </si>
  <si>
    <t>Набор для очистки продуктов ПЦР PCR Product Express Cleanup Reagent 100reactions</t>
  </si>
  <si>
    <t>упак</t>
  </si>
  <si>
    <t>№665-26 от 25.08.2026 Поставщик 1</t>
  </si>
  <si>
    <t>№666-26 от 25.08.2026 Поставщик 2</t>
  </si>
  <si>
    <t>№667-26 от 25.08.2026 Поставщик 3</t>
  </si>
  <si>
    <t>Обоснование не применения особенностей в соответстви с п.п. г, п. 7 Постановления Правительства РФ от 23.12.2024 N 1875</t>
  </si>
  <si>
    <t>В соответствии с пп. "и" п. 5 ПП РФ № 1875 запрет может не применяться, если при закупке товаров, указанных в объекте закупки: 
1) НМЦК, максимальное значение цены контракта или цена контракта с ед. поставщиком не превышает 1 млн. рублей и цена единицы товара не превышает 300 тыс. руб.; 
2) ни одна из используемых при определении НМЦК или цены контракта с ед. поставщиком цена единицы товара не превышает 300 тыс. рублей и при этом произведение каждой единицы товара на количество товара не превышает 1 млн. рублей.</t>
  </si>
  <si>
    <r>
      <rPr>
        <b/>
        <sz val="10"/>
        <color rgb="FF000000"/>
        <rFont val="Times"/>
        <family val="1"/>
      </rPr>
      <t>«УТВЕРЖДАЮ»</t>
    </r>
    <r>
      <rPr>
        <sz val="10"/>
        <color rgb="FF000000"/>
        <rFont val="Times"/>
        <family val="1"/>
      </rPr>
      <t xml:space="preserve">
ио директора ГБС РАН
                                                                             _______________________
Паштецкий А.В.
«__» _______________ 2026г.</t>
    </r>
  </si>
  <si>
    <t>Расчет Н(М)ЦД по формуле                             
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</si>
  <si>
    <t>Расчёт согласовал: Планово-экономический отдел  ______________________ Цыренова Н.Д.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</si>
</sst>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р_."/>
    <numFmt numFmtId="165" formatCode="#,##0.0"/>
    <numFmt numFmtId="166" formatCode="_-* #,##0.00&quot;р.&quot;_-;\-* #,##0.00&quot;р.&quot;_-;_-* &quot;-&quot;??&quot;р.&quot;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color indexed="8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sz val="8"/>
      <name val="Calibri"/>
      <family val="2"/>
      <scheme val="minor"/>
    </font>
    <font>
      <sz val="10"/>
      <color indexed="8"/>
      <name val="Times"/>
      <family val="1"/>
    </font>
    <font>
      <b/>
      <sz val="10"/>
      <color indexed="8"/>
      <name val="Times"/>
      <family val="1"/>
    </font>
    <font>
      <sz val="10"/>
      <color theme="1"/>
      <name val="Times"/>
      <family val="1"/>
    </font>
    <font>
      <b/>
      <sz val="9"/>
      <color indexed="8"/>
      <name val="Times"/>
      <family val="1"/>
    </font>
    <font>
      <b/>
      <sz val="9"/>
      <name val="Times"/>
      <family val="1"/>
    </font>
    <font>
      <sz val="9"/>
      <color indexed="8"/>
      <name val="Calibri"/>
      <family val="2"/>
      <charset val="204"/>
      <scheme val="minor"/>
    </font>
    <font>
      <sz val="9"/>
      <color indexed="8"/>
      <name val="Times"/>
      <family val="1"/>
    </font>
    <font>
      <sz val="9"/>
      <color rgb="FF333333"/>
      <name val="Times"/>
      <family val="1"/>
    </font>
    <font>
      <sz val="9"/>
      <color rgb="FF000000"/>
      <name val="Times"/>
      <family val="1"/>
    </font>
    <font>
      <sz val="9"/>
      <color theme="1"/>
      <name val="Times"/>
      <family val="1"/>
    </font>
    <font>
      <sz val="10"/>
      <color rgb="FF000000"/>
      <name val="Times"/>
      <family val="1"/>
    </font>
    <font>
      <b/>
      <sz val="10"/>
      <color rgb="FF000000"/>
      <name val="Times"/>
      <family val="1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" fontId="2" fillId="0" borderId="1">
      <alignment horizontal="left" wrapText="1" indent="1" shrinkToFit="1"/>
    </xf>
  </cellStyleXfs>
  <cellXfs count="61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4" fontId="4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textRotation="90" wrapText="1"/>
    </xf>
    <xf numFmtId="2" fontId="7" fillId="0" borderId="0" xfId="0" applyNumberFormat="1" applyFont="1" applyAlignment="1">
      <alignment horizontal="left" vertical="center" wrapText="1"/>
    </xf>
    <xf numFmtId="4" fontId="7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2" fontId="7" fillId="0" borderId="0" xfId="0" applyNumberFormat="1" applyFont="1" applyAlignment="1">
      <alignment horizontal="left" vertical="center" textRotation="90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textRotation="90" wrapText="1"/>
    </xf>
    <xf numFmtId="0" fontId="6" fillId="2" borderId="0" xfId="0" applyFont="1" applyFill="1" applyAlignment="1">
      <alignment horizontal="center" vertical="center" wrapText="1"/>
    </xf>
    <xf numFmtId="164" fontId="6" fillId="0" borderId="0" xfId="0" applyNumberFormat="1" applyFont="1" applyAlignment="1">
      <alignment horizontal="left" vertical="center" wrapText="1"/>
    </xf>
    <xf numFmtId="164" fontId="6" fillId="0" borderId="0" xfId="0" applyNumberFormat="1" applyFont="1" applyAlignment="1">
      <alignment horizontal="center" vertical="center" wrapText="1"/>
    </xf>
    <xf numFmtId="164" fontId="10" fillId="5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textRotation="90" wrapText="1"/>
    </xf>
    <xf numFmtId="0" fontId="14" fillId="4" borderId="1" xfId="0" applyFont="1" applyFill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center" vertical="center" wrapText="1"/>
    </xf>
    <xf numFmtId="165" fontId="12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textRotation="90" wrapText="1"/>
    </xf>
    <xf numFmtId="164" fontId="12" fillId="6" borderId="1" xfId="0" applyNumberFormat="1" applyFont="1" applyFill="1" applyBorder="1" applyAlignment="1">
      <alignment horizontal="center" vertical="center" wrapText="1"/>
    </xf>
    <xf numFmtId="4" fontId="9" fillId="0" borderId="2" xfId="0" applyNumberFormat="1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left" vertical="center" wrapText="1"/>
    </xf>
    <xf numFmtId="2" fontId="9" fillId="0" borderId="1" xfId="0" applyNumberFormat="1" applyFont="1" applyBorder="1" applyAlignment="1">
      <alignment horizontal="left" vertical="center" textRotation="90" wrapText="1"/>
    </xf>
    <xf numFmtId="2" fontId="9" fillId="0" borderId="0" xfId="0" applyNumberFormat="1" applyFont="1" applyAlignment="1">
      <alignment horizontal="left" vertical="center" wrapText="1"/>
    </xf>
    <xf numFmtId="4" fontId="9" fillId="0" borderId="0" xfId="0" applyNumberFormat="1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49" fontId="7" fillId="0" borderId="0" xfId="0" applyNumberFormat="1" applyFont="1" applyAlignment="1">
      <alignment horizontal="center" wrapText="1"/>
    </xf>
    <xf numFmtId="4" fontId="7" fillId="0" borderId="0" xfId="0" applyNumberFormat="1" applyFont="1" applyAlignment="1">
      <alignment horizontal="center" vertical="center" wrapText="1"/>
    </xf>
    <xf numFmtId="0" fontId="15" fillId="0" borderId="0" xfId="0" applyFont="1"/>
    <xf numFmtId="2" fontId="6" fillId="0" borderId="0" xfId="0" applyNumberFormat="1" applyFont="1" applyAlignment="1">
      <alignment vertical="top" wrapText="1"/>
    </xf>
    <xf numFmtId="164" fontId="10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textRotation="90" wrapText="1"/>
    </xf>
    <xf numFmtId="2" fontId="10" fillId="3" borderId="1" xfId="0" applyNumberFormat="1" applyFont="1" applyFill="1" applyBorder="1" applyAlignment="1">
      <alignment horizontal="center" vertical="center" textRotation="90" wrapText="1"/>
    </xf>
    <xf numFmtId="2" fontId="6" fillId="0" borderId="0" xfId="0" applyNumberFormat="1" applyFont="1" applyAlignment="1">
      <alignment horizontal="left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166" fontId="9" fillId="0" borderId="3" xfId="0" applyNumberFormat="1" applyFont="1" applyBorder="1" applyAlignment="1">
      <alignment horizontal="center"/>
    </xf>
    <xf numFmtId="0" fontId="15" fillId="0" borderId="3" xfId="0" applyFont="1" applyBorder="1"/>
    <xf numFmtId="2" fontId="6" fillId="0" borderId="0" xfId="0" applyNumberFormat="1" applyFont="1" applyAlignment="1">
      <alignment horizontal="left" vertical="top" wrapText="1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wrapText="1"/>
    </xf>
    <xf numFmtId="0" fontId="6" fillId="0" borderId="0" xfId="0" applyFont="1" applyAlignment="1">
      <alignment horizontal="left" vertical="top" wrapText="1"/>
    </xf>
    <xf numFmtId="0" fontId="8" fillId="0" borderId="0" xfId="0" applyFont="1" applyAlignment="1">
      <alignment wrapText="1"/>
    </xf>
    <xf numFmtId="164" fontId="6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left" vertical="top" wrapText="1"/>
    </xf>
    <xf numFmtId="0" fontId="16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4" fontId="9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top" wrapText="1"/>
    </xf>
    <xf numFmtId="164" fontId="10" fillId="3" borderId="1" xfId="0" applyNumberFormat="1" applyFont="1" applyFill="1" applyBorder="1" applyAlignment="1">
      <alignment horizontal="center" vertical="center" wrapText="1"/>
    </xf>
  </cellXfs>
  <cellStyles count="3">
    <cellStyle name="Times" xfId="2" xr:uid="{00000000-0005-0000-0000-000000000000}"/>
    <cellStyle name="Обычный" xfId="0" builtinId="0"/>
    <cellStyle name="Обычный 2" xfId="1" xr:uid="{00000000-0005-0000-0000-000002000000}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209551</xdr:colOff>
      <xdr:row>2</xdr:row>
      <xdr:rowOff>1181100</xdr:rowOff>
    </xdr:from>
    <xdr:to>
      <xdr:col>13</xdr:col>
      <xdr:colOff>1009650</xdr:colOff>
      <xdr:row>2</xdr:row>
      <xdr:rowOff>1581150</xdr:rowOff>
    </xdr:to>
    <xdr:pic>
      <xdr:nvPicPr>
        <xdr:cNvPr id="8" name="Picture 1">
          <a:extLst>
            <a:ext uri="{FF2B5EF4-FFF2-40B4-BE49-F238E27FC236}">
              <a16:creationId xmlns:a16="http://schemas.microsoft.com/office/drawing/2014/main" id="{11516838-ACD3-4C83-AA0B-6DCFA03EA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34726" y="2724150"/>
          <a:ext cx="800099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752476</xdr:colOff>
      <xdr:row>3</xdr:row>
      <xdr:rowOff>561973</xdr:rowOff>
    </xdr:from>
    <xdr:to>
      <xdr:col>12</xdr:col>
      <xdr:colOff>1704976</xdr:colOff>
      <xdr:row>3</xdr:row>
      <xdr:rowOff>895350</xdr:rowOff>
    </xdr:to>
    <xdr:pic>
      <xdr:nvPicPr>
        <xdr:cNvPr id="9" name="Picture 5">
          <a:extLst>
            <a:ext uri="{FF2B5EF4-FFF2-40B4-BE49-F238E27FC236}">
              <a16:creationId xmlns:a16="http://schemas.microsoft.com/office/drawing/2014/main" id="{4500013E-3297-4FD9-BEE6-3B3BFD28F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8876" y="2105023"/>
          <a:ext cx="952500" cy="333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N60"/>
  <sheetViews>
    <sheetView tabSelected="1" topLeftCell="A13" zoomScaleNormal="100" workbookViewId="0">
      <selection activeCell="D2" sqref="D2:O2"/>
    </sheetView>
  </sheetViews>
  <sheetFormatPr defaultColWidth="12.42578125" defaultRowHeight="12.75" x14ac:dyDescent="0.25"/>
  <cols>
    <col min="1" max="2" width="4.42578125" style="4" customWidth="1"/>
    <col min="3" max="3" width="4.5703125" style="5" customWidth="1"/>
    <col min="4" max="4" width="20.85546875" style="4" customWidth="1"/>
    <col min="5" max="5" width="10.28515625" style="4" customWidth="1"/>
    <col min="6" max="6" width="8.140625" style="4" customWidth="1"/>
    <col min="7" max="7" width="11.5703125" style="14" customWidth="1"/>
    <col min="8" max="8" width="11" style="14" customWidth="1"/>
    <col min="9" max="9" width="13.7109375" style="14" customWidth="1"/>
    <col min="10" max="10" width="12.7109375" style="14" customWidth="1"/>
    <col min="11" max="11" width="22.28515625" style="14" customWidth="1"/>
    <col min="12" max="12" width="15.42578125" style="4" customWidth="1"/>
    <col min="13" max="13" width="35.5703125" style="4" customWidth="1"/>
    <col min="14" max="14" width="18" style="4" customWidth="1"/>
    <col min="15" max="15" width="15.85546875" style="4" customWidth="1"/>
    <col min="16" max="16" width="27.5703125" style="14" customWidth="1"/>
    <col min="17" max="18" width="12.42578125" style="1" hidden="1" customWidth="1"/>
    <col min="19" max="19" width="5.5703125" style="1" hidden="1" customWidth="1"/>
    <col min="20" max="29" width="12.42578125" style="1" hidden="1" customWidth="1"/>
    <col min="30" max="248" width="12.42578125" style="1"/>
    <col min="249" max="249" width="4.42578125" style="1" customWidth="1"/>
    <col min="250" max="250" width="3.85546875" style="1" customWidth="1"/>
    <col min="251" max="251" width="0" style="1" hidden="1" customWidth="1"/>
    <col min="252" max="252" width="10.140625" style="1" customWidth="1"/>
    <col min="253" max="253" width="13.42578125" style="1" customWidth="1"/>
    <col min="254" max="254" width="20.140625" style="1" customWidth="1"/>
    <col min="255" max="255" width="27.42578125" style="1" customWidth="1"/>
    <col min="256" max="256" width="7.42578125" style="1" customWidth="1"/>
    <col min="257" max="257" width="5.140625" style="1" customWidth="1"/>
    <col min="258" max="258" width="8.140625" style="1" customWidth="1"/>
    <col min="259" max="260" width="0" style="1" hidden="1" customWidth="1"/>
    <col min="261" max="263" width="8.7109375" style="1" customWidth="1"/>
    <col min="264" max="265" width="0" style="1" hidden="1" customWidth="1"/>
    <col min="266" max="266" width="8.85546875" style="1" customWidth="1"/>
    <col min="267" max="267" width="4.42578125" style="1" customWidth="1"/>
    <col min="268" max="268" width="0" style="1" hidden="1" customWidth="1"/>
    <col min="269" max="269" width="5.42578125" style="1" customWidth="1"/>
    <col min="270" max="270" width="4" style="1" customWidth="1"/>
    <col min="271" max="271" width="10.7109375" style="1" customWidth="1"/>
    <col min="272" max="504" width="12.42578125" style="1"/>
    <col min="505" max="505" width="4.42578125" style="1" customWidth="1"/>
    <col min="506" max="506" width="3.85546875" style="1" customWidth="1"/>
    <col min="507" max="507" width="0" style="1" hidden="1" customWidth="1"/>
    <col min="508" max="508" width="10.140625" style="1" customWidth="1"/>
    <col min="509" max="509" width="13.42578125" style="1" customWidth="1"/>
    <col min="510" max="510" width="20.140625" style="1" customWidth="1"/>
    <col min="511" max="511" width="27.42578125" style="1" customWidth="1"/>
    <col min="512" max="512" width="7.42578125" style="1" customWidth="1"/>
    <col min="513" max="513" width="5.140625" style="1" customWidth="1"/>
    <col min="514" max="514" width="8.140625" style="1" customWidth="1"/>
    <col min="515" max="516" width="0" style="1" hidden="1" customWidth="1"/>
    <col min="517" max="519" width="8.7109375" style="1" customWidth="1"/>
    <col min="520" max="521" width="0" style="1" hidden="1" customWidth="1"/>
    <col min="522" max="522" width="8.85546875" style="1" customWidth="1"/>
    <col min="523" max="523" width="4.42578125" style="1" customWidth="1"/>
    <col min="524" max="524" width="0" style="1" hidden="1" customWidth="1"/>
    <col min="525" max="525" width="5.42578125" style="1" customWidth="1"/>
    <col min="526" max="526" width="4" style="1" customWidth="1"/>
    <col min="527" max="527" width="10.7109375" style="1" customWidth="1"/>
    <col min="528" max="760" width="12.42578125" style="1"/>
    <col min="761" max="761" width="4.42578125" style="1" customWidth="1"/>
    <col min="762" max="762" width="3.85546875" style="1" customWidth="1"/>
    <col min="763" max="763" width="0" style="1" hidden="1" customWidth="1"/>
    <col min="764" max="764" width="10.140625" style="1" customWidth="1"/>
    <col min="765" max="765" width="13.42578125" style="1" customWidth="1"/>
    <col min="766" max="766" width="20.140625" style="1" customWidth="1"/>
    <col min="767" max="767" width="27.42578125" style="1" customWidth="1"/>
    <col min="768" max="768" width="7.42578125" style="1" customWidth="1"/>
    <col min="769" max="769" width="5.140625" style="1" customWidth="1"/>
    <col min="770" max="770" width="8.140625" style="1" customWidth="1"/>
    <col min="771" max="772" width="0" style="1" hidden="1" customWidth="1"/>
    <col min="773" max="775" width="8.7109375" style="1" customWidth="1"/>
    <col min="776" max="777" width="0" style="1" hidden="1" customWidth="1"/>
    <col min="778" max="778" width="8.85546875" style="1" customWidth="1"/>
    <col min="779" max="779" width="4.42578125" style="1" customWidth="1"/>
    <col min="780" max="780" width="0" style="1" hidden="1" customWidth="1"/>
    <col min="781" max="781" width="5.42578125" style="1" customWidth="1"/>
    <col min="782" max="782" width="4" style="1" customWidth="1"/>
    <col min="783" max="783" width="10.7109375" style="1" customWidth="1"/>
    <col min="784" max="1016" width="12.42578125" style="1"/>
    <col min="1017" max="1017" width="4.42578125" style="1" customWidth="1"/>
    <col min="1018" max="1018" width="3.85546875" style="1" customWidth="1"/>
    <col min="1019" max="1019" width="0" style="1" hidden="1" customWidth="1"/>
    <col min="1020" max="1020" width="10.140625" style="1" customWidth="1"/>
    <col min="1021" max="1021" width="13.42578125" style="1" customWidth="1"/>
    <col min="1022" max="1022" width="20.140625" style="1" customWidth="1"/>
    <col min="1023" max="1023" width="27.42578125" style="1" customWidth="1"/>
    <col min="1024" max="1024" width="7.42578125" style="1" customWidth="1"/>
    <col min="1025" max="1025" width="5.140625" style="1" customWidth="1"/>
    <col min="1026" max="1026" width="8.140625" style="1" customWidth="1"/>
    <col min="1027" max="1028" width="0" style="1" hidden="1" customWidth="1"/>
    <col min="1029" max="1031" width="8.7109375" style="1" customWidth="1"/>
    <col min="1032" max="1033" width="0" style="1" hidden="1" customWidth="1"/>
    <col min="1034" max="1034" width="8.85546875" style="1" customWidth="1"/>
    <col min="1035" max="1035" width="4.42578125" style="1" customWidth="1"/>
    <col min="1036" max="1036" width="0" style="1" hidden="1" customWidth="1"/>
    <col min="1037" max="1037" width="5.42578125" style="1" customWidth="1"/>
    <col min="1038" max="1038" width="4" style="1" customWidth="1"/>
    <col min="1039" max="1039" width="10.7109375" style="1" customWidth="1"/>
    <col min="1040" max="1272" width="12.42578125" style="1"/>
    <col min="1273" max="1273" width="4.42578125" style="1" customWidth="1"/>
    <col min="1274" max="1274" width="3.85546875" style="1" customWidth="1"/>
    <col min="1275" max="1275" width="0" style="1" hidden="1" customWidth="1"/>
    <col min="1276" max="1276" width="10.140625" style="1" customWidth="1"/>
    <col min="1277" max="1277" width="13.42578125" style="1" customWidth="1"/>
    <col min="1278" max="1278" width="20.140625" style="1" customWidth="1"/>
    <col min="1279" max="1279" width="27.42578125" style="1" customWidth="1"/>
    <col min="1280" max="1280" width="7.42578125" style="1" customWidth="1"/>
    <col min="1281" max="1281" width="5.140625" style="1" customWidth="1"/>
    <col min="1282" max="1282" width="8.140625" style="1" customWidth="1"/>
    <col min="1283" max="1284" width="0" style="1" hidden="1" customWidth="1"/>
    <col min="1285" max="1287" width="8.7109375" style="1" customWidth="1"/>
    <col min="1288" max="1289" width="0" style="1" hidden="1" customWidth="1"/>
    <col min="1290" max="1290" width="8.85546875" style="1" customWidth="1"/>
    <col min="1291" max="1291" width="4.42578125" style="1" customWidth="1"/>
    <col min="1292" max="1292" width="0" style="1" hidden="1" customWidth="1"/>
    <col min="1293" max="1293" width="5.42578125" style="1" customWidth="1"/>
    <col min="1294" max="1294" width="4" style="1" customWidth="1"/>
    <col min="1295" max="1295" width="10.7109375" style="1" customWidth="1"/>
    <col min="1296" max="1528" width="12.42578125" style="1"/>
    <col min="1529" max="1529" width="4.42578125" style="1" customWidth="1"/>
    <col min="1530" max="1530" width="3.85546875" style="1" customWidth="1"/>
    <col min="1531" max="1531" width="0" style="1" hidden="1" customWidth="1"/>
    <col min="1532" max="1532" width="10.140625" style="1" customWidth="1"/>
    <col min="1533" max="1533" width="13.42578125" style="1" customWidth="1"/>
    <col min="1534" max="1534" width="20.140625" style="1" customWidth="1"/>
    <col min="1535" max="1535" width="27.42578125" style="1" customWidth="1"/>
    <col min="1536" max="1536" width="7.42578125" style="1" customWidth="1"/>
    <col min="1537" max="1537" width="5.140625" style="1" customWidth="1"/>
    <col min="1538" max="1538" width="8.140625" style="1" customWidth="1"/>
    <col min="1539" max="1540" width="0" style="1" hidden="1" customWidth="1"/>
    <col min="1541" max="1543" width="8.7109375" style="1" customWidth="1"/>
    <col min="1544" max="1545" width="0" style="1" hidden="1" customWidth="1"/>
    <col min="1546" max="1546" width="8.85546875" style="1" customWidth="1"/>
    <col min="1547" max="1547" width="4.42578125" style="1" customWidth="1"/>
    <col min="1548" max="1548" width="0" style="1" hidden="1" customWidth="1"/>
    <col min="1549" max="1549" width="5.42578125" style="1" customWidth="1"/>
    <col min="1550" max="1550" width="4" style="1" customWidth="1"/>
    <col min="1551" max="1551" width="10.7109375" style="1" customWidth="1"/>
    <col min="1552" max="1784" width="12.42578125" style="1"/>
    <col min="1785" max="1785" width="4.42578125" style="1" customWidth="1"/>
    <col min="1786" max="1786" width="3.85546875" style="1" customWidth="1"/>
    <col min="1787" max="1787" width="0" style="1" hidden="1" customWidth="1"/>
    <col min="1788" max="1788" width="10.140625" style="1" customWidth="1"/>
    <col min="1789" max="1789" width="13.42578125" style="1" customWidth="1"/>
    <col min="1790" max="1790" width="20.140625" style="1" customWidth="1"/>
    <col min="1791" max="1791" width="27.42578125" style="1" customWidth="1"/>
    <col min="1792" max="1792" width="7.42578125" style="1" customWidth="1"/>
    <col min="1793" max="1793" width="5.140625" style="1" customWidth="1"/>
    <col min="1794" max="1794" width="8.140625" style="1" customWidth="1"/>
    <col min="1795" max="1796" width="0" style="1" hidden="1" customWidth="1"/>
    <col min="1797" max="1799" width="8.7109375" style="1" customWidth="1"/>
    <col min="1800" max="1801" width="0" style="1" hidden="1" customWidth="1"/>
    <col min="1802" max="1802" width="8.85546875" style="1" customWidth="1"/>
    <col min="1803" max="1803" width="4.42578125" style="1" customWidth="1"/>
    <col min="1804" max="1804" width="0" style="1" hidden="1" customWidth="1"/>
    <col min="1805" max="1805" width="5.42578125" style="1" customWidth="1"/>
    <col min="1806" max="1806" width="4" style="1" customWidth="1"/>
    <col min="1807" max="1807" width="10.7109375" style="1" customWidth="1"/>
    <col min="1808" max="2040" width="12.42578125" style="1"/>
    <col min="2041" max="2041" width="4.42578125" style="1" customWidth="1"/>
    <col min="2042" max="2042" width="3.85546875" style="1" customWidth="1"/>
    <col min="2043" max="2043" width="0" style="1" hidden="1" customWidth="1"/>
    <col min="2044" max="2044" width="10.140625" style="1" customWidth="1"/>
    <col min="2045" max="2045" width="13.42578125" style="1" customWidth="1"/>
    <col min="2046" max="2046" width="20.140625" style="1" customWidth="1"/>
    <col min="2047" max="2047" width="27.42578125" style="1" customWidth="1"/>
    <col min="2048" max="2048" width="7.42578125" style="1" customWidth="1"/>
    <col min="2049" max="2049" width="5.140625" style="1" customWidth="1"/>
    <col min="2050" max="2050" width="8.140625" style="1" customWidth="1"/>
    <col min="2051" max="2052" width="0" style="1" hidden="1" customWidth="1"/>
    <col min="2053" max="2055" width="8.7109375" style="1" customWidth="1"/>
    <col min="2056" max="2057" width="0" style="1" hidden="1" customWidth="1"/>
    <col min="2058" max="2058" width="8.85546875" style="1" customWidth="1"/>
    <col min="2059" max="2059" width="4.42578125" style="1" customWidth="1"/>
    <col min="2060" max="2060" width="0" style="1" hidden="1" customWidth="1"/>
    <col min="2061" max="2061" width="5.42578125" style="1" customWidth="1"/>
    <col min="2062" max="2062" width="4" style="1" customWidth="1"/>
    <col min="2063" max="2063" width="10.7109375" style="1" customWidth="1"/>
    <col min="2064" max="2296" width="12.42578125" style="1"/>
    <col min="2297" max="2297" width="4.42578125" style="1" customWidth="1"/>
    <col min="2298" max="2298" width="3.85546875" style="1" customWidth="1"/>
    <col min="2299" max="2299" width="0" style="1" hidden="1" customWidth="1"/>
    <col min="2300" max="2300" width="10.140625" style="1" customWidth="1"/>
    <col min="2301" max="2301" width="13.42578125" style="1" customWidth="1"/>
    <col min="2302" max="2302" width="20.140625" style="1" customWidth="1"/>
    <col min="2303" max="2303" width="27.42578125" style="1" customWidth="1"/>
    <col min="2304" max="2304" width="7.42578125" style="1" customWidth="1"/>
    <col min="2305" max="2305" width="5.140625" style="1" customWidth="1"/>
    <col min="2306" max="2306" width="8.140625" style="1" customWidth="1"/>
    <col min="2307" max="2308" width="0" style="1" hidden="1" customWidth="1"/>
    <col min="2309" max="2311" width="8.7109375" style="1" customWidth="1"/>
    <col min="2312" max="2313" width="0" style="1" hidden="1" customWidth="1"/>
    <col min="2314" max="2314" width="8.85546875" style="1" customWidth="1"/>
    <col min="2315" max="2315" width="4.42578125" style="1" customWidth="1"/>
    <col min="2316" max="2316" width="0" style="1" hidden="1" customWidth="1"/>
    <col min="2317" max="2317" width="5.42578125" style="1" customWidth="1"/>
    <col min="2318" max="2318" width="4" style="1" customWidth="1"/>
    <col min="2319" max="2319" width="10.7109375" style="1" customWidth="1"/>
    <col min="2320" max="2552" width="12.42578125" style="1"/>
    <col min="2553" max="2553" width="4.42578125" style="1" customWidth="1"/>
    <col min="2554" max="2554" width="3.85546875" style="1" customWidth="1"/>
    <col min="2555" max="2555" width="0" style="1" hidden="1" customWidth="1"/>
    <col min="2556" max="2556" width="10.140625" style="1" customWidth="1"/>
    <col min="2557" max="2557" width="13.42578125" style="1" customWidth="1"/>
    <col min="2558" max="2558" width="20.140625" style="1" customWidth="1"/>
    <col min="2559" max="2559" width="27.42578125" style="1" customWidth="1"/>
    <col min="2560" max="2560" width="7.42578125" style="1" customWidth="1"/>
    <col min="2561" max="2561" width="5.140625" style="1" customWidth="1"/>
    <col min="2562" max="2562" width="8.140625" style="1" customWidth="1"/>
    <col min="2563" max="2564" width="0" style="1" hidden="1" customWidth="1"/>
    <col min="2565" max="2567" width="8.7109375" style="1" customWidth="1"/>
    <col min="2568" max="2569" width="0" style="1" hidden="1" customWidth="1"/>
    <col min="2570" max="2570" width="8.85546875" style="1" customWidth="1"/>
    <col min="2571" max="2571" width="4.42578125" style="1" customWidth="1"/>
    <col min="2572" max="2572" width="0" style="1" hidden="1" customWidth="1"/>
    <col min="2573" max="2573" width="5.42578125" style="1" customWidth="1"/>
    <col min="2574" max="2574" width="4" style="1" customWidth="1"/>
    <col min="2575" max="2575" width="10.7109375" style="1" customWidth="1"/>
    <col min="2576" max="2808" width="12.42578125" style="1"/>
    <col min="2809" max="2809" width="4.42578125" style="1" customWidth="1"/>
    <col min="2810" max="2810" width="3.85546875" style="1" customWidth="1"/>
    <col min="2811" max="2811" width="0" style="1" hidden="1" customWidth="1"/>
    <col min="2812" max="2812" width="10.140625" style="1" customWidth="1"/>
    <col min="2813" max="2813" width="13.42578125" style="1" customWidth="1"/>
    <col min="2814" max="2814" width="20.140625" style="1" customWidth="1"/>
    <col min="2815" max="2815" width="27.42578125" style="1" customWidth="1"/>
    <col min="2816" max="2816" width="7.42578125" style="1" customWidth="1"/>
    <col min="2817" max="2817" width="5.140625" style="1" customWidth="1"/>
    <col min="2818" max="2818" width="8.140625" style="1" customWidth="1"/>
    <col min="2819" max="2820" width="0" style="1" hidden="1" customWidth="1"/>
    <col min="2821" max="2823" width="8.7109375" style="1" customWidth="1"/>
    <col min="2824" max="2825" width="0" style="1" hidden="1" customWidth="1"/>
    <col min="2826" max="2826" width="8.85546875" style="1" customWidth="1"/>
    <col min="2827" max="2827" width="4.42578125" style="1" customWidth="1"/>
    <col min="2828" max="2828" width="0" style="1" hidden="1" customWidth="1"/>
    <col min="2829" max="2829" width="5.42578125" style="1" customWidth="1"/>
    <col min="2830" max="2830" width="4" style="1" customWidth="1"/>
    <col min="2831" max="2831" width="10.7109375" style="1" customWidth="1"/>
    <col min="2832" max="3064" width="12.42578125" style="1"/>
    <col min="3065" max="3065" width="4.42578125" style="1" customWidth="1"/>
    <col min="3066" max="3066" width="3.85546875" style="1" customWidth="1"/>
    <col min="3067" max="3067" width="0" style="1" hidden="1" customWidth="1"/>
    <col min="3068" max="3068" width="10.140625" style="1" customWidth="1"/>
    <col min="3069" max="3069" width="13.42578125" style="1" customWidth="1"/>
    <col min="3070" max="3070" width="20.140625" style="1" customWidth="1"/>
    <col min="3071" max="3071" width="27.42578125" style="1" customWidth="1"/>
    <col min="3072" max="3072" width="7.42578125" style="1" customWidth="1"/>
    <col min="3073" max="3073" width="5.140625" style="1" customWidth="1"/>
    <col min="3074" max="3074" width="8.140625" style="1" customWidth="1"/>
    <col min="3075" max="3076" width="0" style="1" hidden="1" customWidth="1"/>
    <col min="3077" max="3079" width="8.7109375" style="1" customWidth="1"/>
    <col min="3080" max="3081" width="0" style="1" hidden="1" customWidth="1"/>
    <col min="3082" max="3082" width="8.85546875" style="1" customWidth="1"/>
    <col min="3083" max="3083" width="4.42578125" style="1" customWidth="1"/>
    <col min="3084" max="3084" width="0" style="1" hidden="1" customWidth="1"/>
    <col min="3085" max="3085" width="5.42578125" style="1" customWidth="1"/>
    <col min="3086" max="3086" width="4" style="1" customWidth="1"/>
    <col min="3087" max="3087" width="10.7109375" style="1" customWidth="1"/>
    <col min="3088" max="3320" width="12.42578125" style="1"/>
    <col min="3321" max="3321" width="4.42578125" style="1" customWidth="1"/>
    <col min="3322" max="3322" width="3.85546875" style="1" customWidth="1"/>
    <col min="3323" max="3323" width="0" style="1" hidden="1" customWidth="1"/>
    <col min="3324" max="3324" width="10.140625" style="1" customWidth="1"/>
    <col min="3325" max="3325" width="13.42578125" style="1" customWidth="1"/>
    <col min="3326" max="3326" width="20.140625" style="1" customWidth="1"/>
    <col min="3327" max="3327" width="27.42578125" style="1" customWidth="1"/>
    <col min="3328" max="3328" width="7.42578125" style="1" customWidth="1"/>
    <col min="3329" max="3329" width="5.140625" style="1" customWidth="1"/>
    <col min="3330" max="3330" width="8.140625" style="1" customWidth="1"/>
    <col min="3331" max="3332" width="0" style="1" hidden="1" customWidth="1"/>
    <col min="3333" max="3335" width="8.7109375" style="1" customWidth="1"/>
    <col min="3336" max="3337" width="0" style="1" hidden="1" customWidth="1"/>
    <col min="3338" max="3338" width="8.85546875" style="1" customWidth="1"/>
    <col min="3339" max="3339" width="4.42578125" style="1" customWidth="1"/>
    <col min="3340" max="3340" width="0" style="1" hidden="1" customWidth="1"/>
    <col min="3341" max="3341" width="5.42578125" style="1" customWidth="1"/>
    <col min="3342" max="3342" width="4" style="1" customWidth="1"/>
    <col min="3343" max="3343" width="10.7109375" style="1" customWidth="1"/>
    <col min="3344" max="3576" width="12.42578125" style="1"/>
    <col min="3577" max="3577" width="4.42578125" style="1" customWidth="1"/>
    <col min="3578" max="3578" width="3.85546875" style="1" customWidth="1"/>
    <col min="3579" max="3579" width="0" style="1" hidden="1" customWidth="1"/>
    <col min="3580" max="3580" width="10.140625" style="1" customWidth="1"/>
    <col min="3581" max="3581" width="13.42578125" style="1" customWidth="1"/>
    <col min="3582" max="3582" width="20.140625" style="1" customWidth="1"/>
    <col min="3583" max="3583" width="27.42578125" style="1" customWidth="1"/>
    <col min="3584" max="3584" width="7.42578125" style="1" customWidth="1"/>
    <col min="3585" max="3585" width="5.140625" style="1" customWidth="1"/>
    <col min="3586" max="3586" width="8.140625" style="1" customWidth="1"/>
    <col min="3587" max="3588" width="0" style="1" hidden="1" customWidth="1"/>
    <col min="3589" max="3591" width="8.7109375" style="1" customWidth="1"/>
    <col min="3592" max="3593" width="0" style="1" hidden="1" customWidth="1"/>
    <col min="3594" max="3594" width="8.85546875" style="1" customWidth="1"/>
    <col min="3595" max="3595" width="4.42578125" style="1" customWidth="1"/>
    <col min="3596" max="3596" width="0" style="1" hidden="1" customWidth="1"/>
    <col min="3597" max="3597" width="5.42578125" style="1" customWidth="1"/>
    <col min="3598" max="3598" width="4" style="1" customWidth="1"/>
    <col min="3599" max="3599" width="10.7109375" style="1" customWidth="1"/>
    <col min="3600" max="3832" width="12.42578125" style="1"/>
    <col min="3833" max="3833" width="4.42578125" style="1" customWidth="1"/>
    <col min="3834" max="3834" width="3.85546875" style="1" customWidth="1"/>
    <col min="3835" max="3835" width="0" style="1" hidden="1" customWidth="1"/>
    <col min="3836" max="3836" width="10.140625" style="1" customWidth="1"/>
    <col min="3837" max="3837" width="13.42578125" style="1" customWidth="1"/>
    <col min="3838" max="3838" width="20.140625" style="1" customWidth="1"/>
    <col min="3839" max="3839" width="27.42578125" style="1" customWidth="1"/>
    <col min="3840" max="3840" width="7.42578125" style="1" customWidth="1"/>
    <col min="3841" max="3841" width="5.140625" style="1" customWidth="1"/>
    <col min="3842" max="3842" width="8.140625" style="1" customWidth="1"/>
    <col min="3843" max="3844" width="0" style="1" hidden="1" customWidth="1"/>
    <col min="3845" max="3847" width="8.7109375" style="1" customWidth="1"/>
    <col min="3848" max="3849" width="0" style="1" hidden="1" customWidth="1"/>
    <col min="3850" max="3850" width="8.85546875" style="1" customWidth="1"/>
    <col min="3851" max="3851" width="4.42578125" style="1" customWidth="1"/>
    <col min="3852" max="3852" width="0" style="1" hidden="1" customWidth="1"/>
    <col min="3853" max="3853" width="5.42578125" style="1" customWidth="1"/>
    <col min="3854" max="3854" width="4" style="1" customWidth="1"/>
    <col min="3855" max="3855" width="10.7109375" style="1" customWidth="1"/>
    <col min="3856" max="4088" width="12.42578125" style="1"/>
    <col min="4089" max="4089" width="4.42578125" style="1" customWidth="1"/>
    <col min="4090" max="4090" width="3.85546875" style="1" customWidth="1"/>
    <col min="4091" max="4091" width="0" style="1" hidden="1" customWidth="1"/>
    <col min="4092" max="4092" width="10.140625" style="1" customWidth="1"/>
    <col min="4093" max="4093" width="13.42578125" style="1" customWidth="1"/>
    <col min="4094" max="4094" width="20.140625" style="1" customWidth="1"/>
    <col min="4095" max="4095" width="27.42578125" style="1" customWidth="1"/>
    <col min="4096" max="4096" width="7.42578125" style="1" customWidth="1"/>
    <col min="4097" max="4097" width="5.140625" style="1" customWidth="1"/>
    <col min="4098" max="4098" width="8.140625" style="1" customWidth="1"/>
    <col min="4099" max="4100" width="0" style="1" hidden="1" customWidth="1"/>
    <col min="4101" max="4103" width="8.7109375" style="1" customWidth="1"/>
    <col min="4104" max="4105" width="0" style="1" hidden="1" customWidth="1"/>
    <col min="4106" max="4106" width="8.85546875" style="1" customWidth="1"/>
    <col min="4107" max="4107" width="4.42578125" style="1" customWidth="1"/>
    <col min="4108" max="4108" width="0" style="1" hidden="1" customWidth="1"/>
    <col min="4109" max="4109" width="5.42578125" style="1" customWidth="1"/>
    <col min="4110" max="4110" width="4" style="1" customWidth="1"/>
    <col min="4111" max="4111" width="10.7109375" style="1" customWidth="1"/>
    <col min="4112" max="4344" width="12.42578125" style="1"/>
    <col min="4345" max="4345" width="4.42578125" style="1" customWidth="1"/>
    <col min="4346" max="4346" width="3.85546875" style="1" customWidth="1"/>
    <col min="4347" max="4347" width="0" style="1" hidden="1" customWidth="1"/>
    <col min="4348" max="4348" width="10.140625" style="1" customWidth="1"/>
    <col min="4349" max="4349" width="13.42578125" style="1" customWidth="1"/>
    <col min="4350" max="4350" width="20.140625" style="1" customWidth="1"/>
    <col min="4351" max="4351" width="27.42578125" style="1" customWidth="1"/>
    <col min="4352" max="4352" width="7.42578125" style="1" customWidth="1"/>
    <col min="4353" max="4353" width="5.140625" style="1" customWidth="1"/>
    <col min="4354" max="4354" width="8.140625" style="1" customWidth="1"/>
    <col min="4355" max="4356" width="0" style="1" hidden="1" customWidth="1"/>
    <col min="4357" max="4359" width="8.7109375" style="1" customWidth="1"/>
    <col min="4360" max="4361" width="0" style="1" hidden="1" customWidth="1"/>
    <col min="4362" max="4362" width="8.85546875" style="1" customWidth="1"/>
    <col min="4363" max="4363" width="4.42578125" style="1" customWidth="1"/>
    <col min="4364" max="4364" width="0" style="1" hidden="1" customWidth="1"/>
    <col min="4365" max="4365" width="5.42578125" style="1" customWidth="1"/>
    <col min="4366" max="4366" width="4" style="1" customWidth="1"/>
    <col min="4367" max="4367" width="10.7109375" style="1" customWidth="1"/>
    <col min="4368" max="4600" width="12.42578125" style="1"/>
    <col min="4601" max="4601" width="4.42578125" style="1" customWidth="1"/>
    <col min="4602" max="4602" width="3.85546875" style="1" customWidth="1"/>
    <col min="4603" max="4603" width="0" style="1" hidden="1" customWidth="1"/>
    <col min="4604" max="4604" width="10.140625" style="1" customWidth="1"/>
    <col min="4605" max="4605" width="13.42578125" style="1" customWidth="1"/>
    <col min="4606" max="4606" width="20.140625" style="1" customWidth="1"/>
    <col min="4607" max="4607" width="27.42578125" style="1" customWidth="1"/>
    <col min="4608" max="4608" width="7.42578125" style="1" customWidth="1"/>
    <col min="4609" max="4609" width="5.140625" style="1" customWidth="1"/>
    <col min="4610" max="4610" width="8.140625" style="1" customWidth="1"/>
    <col min="4611" max="4612" width="0" style="1" hidden="1" customWidth="1"/>
    <col min="4613" max="4615" width="8.7109375" style="1" customWidth="1"/>
    <col min="4616" max="4617" width="0" style="1" hidden="1" customWidth="1"/>
    <col min="4618" max="4618" width="8.85546875" style="1" customWidth="1"/>
    <col min="4619" max="4619" width="4.42578125" style="1" customWidth="1"/>
    <col min="4620" max="4620" width="0" style="1" hidden="1" customWidth="1"/>
    <col min="4621" max="4621" width="5.42578125" style="1" customWidth="1"/>
    <col min="4622" max="4622" width="4" style="1" customWidth="1"/>
    <col min="4623" max="4623" width="10.7109375" style="1" customWidth="1"/>
    <col min="4624" max="4856" width="12.42578125" style="1"/>
    <col min="4857" max="4857" width="4.42578125" style="1" customWidth="1"/>
    <col min="4858" max="4858" width="3.85546875" style="1" customWidth="1"/>
    <col min="4859" max="4859" width="0" style="1" hidden="1" customWidth="1"/>
    <col min="4860" max="4860" width="10.140625" style="1" customWidth="1"/>
    <col min="4861" max="4861" width="13.42578125" style="1" customWidth="1"/>
    <col min="4862" max="4862" width="20.140625" style="1" customWidth="1"/>
    <col min="4863" max="4863" width="27.42578125" style="1" customWidth="1"/>
    <col min="4864" max="4864" width="7.42578125" style="1" customWidth="1"/>
    <col min="4865" max="4865" width="5.140625" style="1" customWidth="1"/>
    <col min="4866" max="4866" width="8.140625" style="1" customWidth="1"/>
    <col min="4867" max="4868" width="0" style="1" hidden="1" customWidth="1"/>
    <col min="4869" max="4871" width="8.7109375" style="1" customWidth="1"/>
    <col min="4872" max="4873" width="0" style="1" hidden="1" customWidth="1"/>
    <col min="4874" max="4874" width="8.85546875" style="1" customWidth="1"/>
    <col min="4875" max="4875" width="4.42578125" style="1" customWidth="1"/>
    <col min="4876" max="4876" width="0" style="1" hidden="1" customWidth="1"/>
    <col min="4877" max="4877" width="5.42578125" style="1" customWidth="1"/>
    <col min="4878" max="4878" width="4" style="1" customWidth="1"/>
    <col min="4879" max="4879" width="10.7109375" style="1" customWidth="1"/>
    <col min="4880" max="5112" width="12.42578125" style="1"/>
    <col min="5113" max="5113" width="4.42578125" style="1" customWidth="1"/>
    <col min="5114" max="5114" width="3.85546875" style="1" customWidth="1"/>
    <col min="5115" max="5115" width="0" style="1" hidden="1" customWidth="1"/>
    <col min="5116" max="5116" width="10.140625" style="1" customWidth="1"/>
    <col min="5117" max="5117" width="13.42578125" style="1" customWidth="1"/>
    <col min="5118" max="5118" width="20.140625" style="1" customWidth="1"/>
    <col min="5119" max="5119" width="27.42578125" style="1" customWidth="1"/>
    <col min="5120" max="5120" width="7.42578125" style="1" customWidth="1"/>
    <col min="5121" max="5121" width="5.140625" style="1" customWidth="1"/>
    <col min="5122" max="5122" width="8.140625" style="1" customWidth="1"/>
    <col min="5123" max="5124" width="0" style="1" hidden="1" customWidth="1"/>
    <col min="5125" max="5127" width="8.7109375" style="1" customWidth="1"/>
    <col min="5128" max="5129" width="0" style="1" hidden="1" customWidth="1"/>
    <col min="5130" max="5130" width="8.85546875" style="1" customWidth="1"/>
    <col min="5131" max="5131" width="4.42578125" style="1" customWidth="1"/>
    <col min="5132" max="5132" width="0" style="1" hidden="1" customWidth="1"/>
    <col min="5133" max="5133" width="5.42578125" style="1" customWidth="1"/>
    <col min="5134" max="5134" width="4" style="1" customWidth="1"/>
    <col min="5135" max="5135" width="10.7109375" style="1" customWidth="1"/>
    <col min="5136" max="5368" width="12.42578125" style="1"/>
    <col min="5369" max="5369" width="4.42578125" style="1" customWidth="1"/>
    <col min="5370" max="5370" width="3.85546875" style="1" customWidth="1"/>
    <col min="5371" max="5371" width="0" style="1" hidden="1" customWidth="1"/>
    <col min="5372" max="5372" width="10.140625" style="1" customWidth="1"/>
    <col min="5373" max="5373" width="13.42578125" style="1" customWidth="1"/>
    <col min="5374" max="5374" width="20.140625" style="1" customWidth="1"/>
    <col min="5375" max="5375" width="27.42578125" style="1" customWidth="1"/>
    <col min="5376" max="5376" width="7.42578125" style="1" customWidth="1"/>
    <col min="5377" max="5377" width="5.140625" style="1" customWidth="1"/>
    <col min="5378" max="5378" width="8.140625" style="1" customWidth="1"/>
    <col min="5379" max="5380" width="0" style="1" hidden="1" customWidth="1"/>
    <col min="5381" max="5383" width="8.7109375" style="1" customWidth="1"/>
    <col min="5384" max="5385" width="0" style="1" hidden="1" customWidth="1"/>
    <col min="5386" max="5386" width="8.85546875" style="1" customWidth="1"/>
    <col min="5387" max="5387" width="4.42578125" style="1" customWidth="1"/>
    <col min="5388" max="5388" width="0" style="1" hidden="1" customWidth="1"/>
    <col min="5389" max="5389" width="5.42578125" style="1" customWidth="1"/>
    <col min="5390" max="5390" width="4" style="1" customWidth="1"/>
    <col min="5391" max="5391" width="10.7109375" style="1" customWidth="1"/>
    <col min="5392" max="5624" width="12.42578125" style="1"/>
    <col min="5625" max="5625" width="4.42578125" style="1" customWidth="1"/>
    <col min="5626" max="5626" width="3.85546875" style="1" customWidth="1"/>
    <col min="5627" max="5627" width="0" style="1" hidden="1" customWidth="1"/>
    <col min="5628" max="5628" width="10.140625" style="1" customWidth="1"/>
    <col min="5629" max="5629" width="13.42578125" style="1" customWidth="1"/>
    <col min="5630" max="5630" width="20.140625" style="1" customWidth="1"/>
    <col min="5631" max="5631" width="27.42578125" style="1" customWidth="1"/>
    <col min="5632" max="5632" width="7.42578125" style="1" customWidth="1"/>
    <col min="5633" max="5633" width="5.140625" style="1" customWidth="1"/>
    <col min="5634" max="5634" width="8.140625" style="1" customWidth="1"/>
    <col min="5635" max="5636" width="0" style="1" hidden="1" customWidth="1"/>
    <col min="5637" max="5639" width="8.7109375" style="1" customWidth="1"/>
    <col min="5640" max="5641" width="0" style="1" hidden="1" customWidth="1"/>
    <col min="5642" max="5642" width="8.85546875" style="1" customWidth="1"/>
    <col min="5643" max="5643" width="4.42578125" style="1" customWidth="1"/>
    <col min="5644" max="5644" width="0" style="1" hidden="1" customWidth="1"/>
    <col min="5645" max="5645" width="5.42578125" style="1" customWidth="1"/>
    <col min="5646" max="5646" width="4" style="1" customWidth="1"/>
    <col min="5647" max="5647" width="10.7109375" style="1" customWidth="1"/>
    <col min="5648" max="5880" width="12.42578125" style="1"/>
    <col min="5881" max="5881" width="4.42578125" style="1" customWidth="1"/>
    <col min="5882" max="5882" width="3.85546875" style="1" customWidth="1"/>
    <col min="5883" max="5883" width="0" style="1" hidden="1" customWidth="1"/>
    <col min="5884" max="5884" width="10.140625" style="1" customWidth="1"/>
    <col min="5885" max="5885" width="13.42578125" style="1" customWidth="1"/>
    <col min="5886" max="5886" width="20.140625" style="1" customWidth="1"/>
    <col min="5887" max="5887" width="27.42578125" style="1" customWidth="1"/>
    <col min="5888" max="5888" width="7.42578125" style="1" customWidth="1"/>
    <col min="5889" max="5889" width="5.140625" style="1" customWidth="1"/>
    <col min="5890" max="5890" width="8.140625" style="1" customWidth="1"/>
    <col min="5891" max="5892" width="0" style="1" hidden="1" customWidth="1"/>
    <col min="5893" max="5895" width="8.7109375" style="1" customWidth="1"/>
    <col min="5896" max="5897" width="0" style="1" hidden="1" customWidth="1"/>
    <col min="5898" max="5898" width="8.85546875" style="1" customWidth="1"/>
    <col min="5899" max="5899" width="4.42578125" style="1" customWidth="1"/>
    <col min="5900" max="5900" width="0" style="1" hidden="1" customWidth="1"/>
    <col min="5901" max="5901" width="5.42578125" style="1" customWidth="1"/>
    <col min="5902" max="5902" width="4" style="1" customWidth="1"/>
    <col min="5903" max="5903" width="10.7109375" style="1" customWidth="1"/>
    <col min="5904" max="6136" width="12.42578125" style="1"/>
    <col min="6137" max="6137" width="4.42578125" style="1" customWidth="1"/>
    <col min="6138" max="6138" width="3.85546875" style="1" customWidth="1"/>
    <col min="6139" max="6139" width="0" style="1" hidden="1" customWidth="1"/>
    <col min="6140" max="6140" width="10.140625" style="1" customWidth="1"/>
    <col min="6141" max="6141" width="13.42578125" style="1" customWidth="1"/>
    <col min="6142" max="6142" width="20.140625" style="1" customWidth="1"/>
    <col min="6143" max="6143" width="27.42578125" style="1" customWidth="1"/>
    <col min="6144" max="6144" width="7.42578125" style="1" customWidth="1"/>
    <col min="6145" max="6145" width="5.140625" style="1" customWidth="1"/>
    <col min="6146" max="6146" width="8.140625" style="1" customWidth="1"/>
    <col min="6147" max="6148" width="0" style="1" hidden="1" customWidth="1"/>
    <col min="6149" max="6151" width="8.7109375" style="1" customWidth="1"/>
    <col min="6152" max="6153" width="0" style="1" hidden="1" customWidth="1"/>
    <col min="6154" max="6154" width="8.85546875" style="1" customWidth="1"/>
    <col min="6155" max="6155" width="4.42578125" style="1" customWidth="1"/>
    <col min="6156" max="6156" width="0" style="1" hidden="1" customWidth="1"/>
    <col min="6157" max="6157" width="5.42578125" style="1" customWidth="1"/>
    <col min="6158" max="6158" width="4" style="1" customWidth="1"/>
    <col min="6159" max="6159" width="10.7109375" style="1" customWidth="1"/>
    <col min="6160" max="6392" width="12.42578125" style="1"/>
    <col min="6393" max="6393" width="4.42578125" style="1" customWidth="1"/>
    <col min="6394" max="6394" width="3.85546875" style="1" customWidth="1"/>
    <col min="6395" max="6395" width="0" style="1" hidden="1" customWidth="1"/>
    <col min="6396" max="6396" width="10.140625" style="1" customWidth="1"/>
    <col min="6397" max="6397" width="13.42578125" style="1" customWidth="1"/>
    <col min="6398" max="6398" width="20.140625" style="1" customWidth="1"/>
    <col min="6399" max="6399" width="27.42578125" style="1" customWidth="1"/>
    <col min="6400" max="6400" width="7.42578125" style="1" customWidth="1"/>
    <col min="6401" max="6401" width="5.140625" style="1" customWidth="1"/>
    <col min="6402" max="6402" width="8.140625" style="1" customWidth="1"/>
    <col min="6403" max="6404" width="0" style="1" hidden="1" customWidth="1"/>
    <col min="6405" max="6407" width="8.7109375" style="1" customWidth="1"/>
    <col min="6408" max="6409" width="0" style="1" hidden="1" customWidth="1"/>
    <col min="6410" max="6410" width="8.85546875" style="1" customWidth="1"/>
    <col min="6411" max="6411" width="4.42578125" style="1" customWidth="1"/>
    <col min="6412" max="6412" width="0" style="1" hidden="1" customWidth="1"/>
    <col min="6413" max="6413" width="5.42578125" style="1" customWidth="1"/>
    <col min="6414" max="6414" width="4" style="1" customWidth="1"/>
    <col min="6415" max="6415" width="10.7109375" style="1" customWidth="1"/>
    <col min="6416" max="6648" width="12.42578125" style="1"/>
    <col min="6649" max="6649" width="4.42578125" style="1" customWidth="1"/>
    <col min="6650" max="6650" width="3.85546875" style="1" customWidth="1"/>
    <col min="6651" max="6651" width="0" style="1" hidden="1" customWidth="1"/>
    <col min="6652" max="6652" width="10.140625" style="1" customWidth="1"/>
    <col min="6653" max="6653" width="13.42578125" style="1" customWidth="1"/>
    <col min="6654" max="6654" width="20.140625" style="1" customWidth="1"/>
    <col min="6655" max="6655" width="27.42578125" style="1" customWidth="1"/>
    <col min="6656" max="6656" width="7.42578125" style="1" customWidth="1"/>
    <col min="6657" max="6657" width="5.140625" style="1" customWidth="1"/>
    <col min="6658" max="6658" width="8.140625" style="1" customWidth="1"/>
    <col min="6659" max="6660" width="0" style="1" hidden="1" customWidth="1"/>
    <col min="6661" max="6663" width="8.7109375" style="1" customWidth="1"/>
    <col min="6664" max="6665" width="0" style="1" hidden="1" customWidth="1"/>
    <col min="6666" max="6666" width="8.85546875" style="1" customWidth="1"/>
    <col min="6667" max="6667" width="4.42578125" style="1" customWidth="1"/>
    <col min="6668" max="6668" width="0" style="1" hidden="1" customWidth="1"/>
    <col min="6669" max="6669" width="5.42578125" style="1" customWidth="1"/>
    <col min="6670" max="6670" width="4" style="1" customWidth="1"/>
    <col min="6671" max="6671" width="10.7109375" style="1" customWidth="1"/>
    <col min="6672" max="6904" width="12.42578125" style="1"/>
    <col min="6905" max="6905" width="4.42578125" style="1" customWidth="1"/>
    <col min="6906" max="6906" width="3.85546875" style="1" customWidth="1"/>
    <col min="6907" max="6907" width="0" style="1" hidden="1" customWidth="1"/>
    <col min="6908" max="6908" width="10.140625" style="1" customWidth="1"/>
    <col min="6909" max="6909" width="13.42578125" style="1" customWidth="1"/>
    <col min="6910" max="6910" width="20.140625" style="1" customWidth="1"/>
    <col min="6911" max="6911" width="27.42578125" style="1" customWidth="1"/>
    <col min="6912" max="6912" width="7.42578125" style="1" customWidth="1"/>
    <col min="6913" max="6913" width="5.140625" style="1" customWidth="1"/>
    <col min="6914" max="6914" width="8.140625" style="1" customWidth="1"/>
    <col min="6915" max="6916" width="0" style="1" hidden="1" customWidth="1"/>
    <col min="6917" max="6919" width="8.7109375" style="1" customWidth="1"/>
    <col min="6920" max="6921" width="0" style="1" hidden="1" customWidth="1"/>
    <col min="6922" max="6922" width="8.85546875" style="1" customWidth="1"/>
    <col min="6923" max="6923" width="4.42578125" style="1" customWidth="1"/>
    <col min="6924" max="6924" width="0" style="1" hidden="1" customWidth="1"/>
    <col min="6925" max="6925" width="5.42578125" style="1" customWidth="1"/>
    <col min="6926" max="6926" width="4" style="1" customWidth="1"/>
    <col min="6927" max="6927" width="10.7109375" style="1" customWidth="1"/>
    <col min="6928" max="7160" width="12.42578125" style="1"/>
    <col min="7161" max="7161" width="4.42578125" style="1" customWidth="1"/>
    <col min="7162" max="7162" width="3.85546875" style="1" customWidth="1"/>
    <col min="7163" max="7163" width="0" style="1" hidden="1" customWidth="1"/>
    <col min="7164" max="7164" width="10.140625" style="1" customWidth="1"/>
    <col min="7165" max="7165" width="13.42578125" style="1" customWidth="1"/>
    <col min="7166" max="7166" width="20.140625" style="1" customWidth="1"/>
    <col min="7167" max="7167" width="27.42578125" style="1" customWidth="1"/>
    <col min="7168" max="7168" width="7.42578125" style="1" customWidth="1"/>
    <col min="7169" max="7169" width="5.140625" style="1" customWidth="1"/>
    <col min="7170" max="7170" width="8.140625" style="1" customWidth="1"/>
    <col min="7171" max="7172" width="0" style="1" hidden="1" customWidth="1"/>
    <col min="7173" max="7175" width="8.7109375" style="1" customWidth="1"/>
    <col min="7176" max="7177" width="0" style="1" hidden="1" customWidth="1"/>
    <col min="7178" max="7178" width="8.85546875" style="1" customWidth="1"/>
    <col min="7179" max="7179" width="4.42578125" style="1" customWidth="1"/>
    <col min="7180" max="7180" width="0" style="1" hidden="1" customWidth="1"/>
    <col min="7181" max="7181" width="5.42578125" style="1" customWidth="1"/>
    <col min="7182" max="7182" width="4" style="1" customWidth="1"/>
    <col min="7183" max="7183" width="10.7109375" style="1" customWidth="1"/>
    <col min="7184" max="7416" width="12.42578125" style="1"/>
    <col min="7417" max="7417" width="4.42578125" style="1" customWidth="1"/>
    <col min="7418" max="7418" width="3.85546875" style="1" customWidth="1"/>
    <col min="7419" max="7419" width="0" style="1" hidden="1" customWidth="1"/>
    <col min="7420" max="7420" width="10.140625" style="1" customWidth="1"/>
    <col min="7421" max="7421" width="13.42578125" style="1" customWidth="1"/>
    <col min="7422" max="7422" width="20.140625" style="1" customWidth="1"/>
    <col min="7423" max="7423" width="27.42578125" style="1" customWidth="1"/>
    <col min="7424" max="7424" width="7.42578125" style="1" customWidth="1"/>
    <col min="7425" max="7425" width="5.140625" style="1" customWidth="1"/>
    <col min="7426" max="7426" width="8.140625" style="1" customWidth="1"/>
    <col min="7427" max="7428" width="0" style="1" hidden="1" customWidth="1"/>
    <col min="7429" max="7431" width="8.7109375" style="1" customWidth="1"/>
    <col min="7432" max="7433" width="0" style="1" hidden="1" customWidth="1"/>
    <col min="7434" max="7434" width="8.85546875" style="1" customWidth="1"/>
    <col min="7435" max="7435" width="4.42578125" style="1" customWidth="1"/>
    <col min="7436" max="7436" width="0" style="1" hidden="1" customWidth="1"/>
    <col min="7437" max="7437" width="5.42578125" style="1" customWidth="1"/>
    <col min="7438" max="7438" width="4" style="1" customWidth="1"/>
    <col min="7439" max="7439" width="10.7109375" style="1" customWidth="1"/>
    <col min="7440" max="7672" width="12.42578125" style="1"/>
    <col min="7673" max="7673" width="4.42578125" style="1" customWidth="1"/>
    <col min="7674" max="7674" width="3.85546875" style="1" customWidth="1"/>
    <col min="7675" max="7675" width="0" style="1" hidden="1" customWidth="1"/>
    <col min="7676" max="7676" width="10.140625" style="1" customWidth="1"/>
    <col min="7677" max="7677" width="13.42578125" style="1" customWidth="1"/>
    <col min="7678" max="7678" width="20.140625" style="1" customWidth="1"/>
    <col min="7679" max="7679" width="27.42578125" style="1" customWidth="1"/>
    <col min="7680" max="7680" width="7.42578125" style="1" customWidth="1"/>
    <col min="7681" max="7681" width="5.140625" style="1" customWidth="1"/>
    <col min="7682" max="7682" width="8.140625" style="1" customWidth="1"/>
    <col min="7683" max="7684" width="0" style="1" hidden="1" customWidth="1"/>
    <col min="7685" max="7687" width="8.7109375" style="1" customWidth="1"/>
    <col min="7688" max="7689" width="0" style="1" hidden="1" customWidth="1"/>
    <col min="7690" max="7690" width="8.85546875" style="1" customWidth="1"/>
    <col min="7691" max="7691" width="4.42578125" style="1" customWidth="1"/>
    <col min="7692" max="7692" width="0" style="1" hidden="1" customWidth="1"/>
    <col min="7693" max="7693" width="5.42578125" style="1" customWidth="1"/>
    <col min="7694" max="7694" width="4" style="1" customWidth="1"/>
    <col min="7695" max="7695" width="10.7109375" style="1" customWidth="1"/>
    <col min="7696" max="7928" width="12.42578125" style="1"/>
    <col min="7929" max="7929" width="4.42578125" style="1" customWidth="1"/>
    <col min="7930" max="7930" width="3.85546875" style="1" customWidth="1"/>
    <col min="7931" max="7931" width="0" style="1" hidden="1" customWidth="1"/>
    <col min="7932" max="7932" width="10.140625" style="1" customWidth="1"/>
    <col min="7933" max="7933" width="13.42578125" style="1" customWidth="1"/>
    <col min="7934" max="7934" width="20.140625" style="1" customWidth="1"/>
    <col min="7935" max="7935" width="27.42578125" style="1" customWidth="1"/>
    <col min="7936" max="7936" width="7.42578125" style="1" customWidth="1"/>
    <col min="7937" max="7937" width="5.140625" style="1" customWidth="1"/>
    <col min="7938" max="7938" width="8.140625" style="1" customWidth="1"/>
    <col min="7939" max="7940" width="0" style="1" hidden="1" customWidth="1"/>
    <col min="7941" max="7943" width="8.7109375" style="1" customWidth="1"/>
    <col min="7944" max="7945" width="0" style="1" hidden="1" customWidth="1"/>
    <col min="7946" max="7946" width="8.85546875" style="1" customWidth="1"/>
    <col min="7947" max="7947" width="4.42578125" style="1" customWidth="1"/>
    <col min="7948" max="7948" width="0" style="1" hidden="1" customWidth="1"/>
    <col min="7949" max="7949" width="5.42578125" style="1" customWidth="1"/>
    <col min="7950" max="7950" width="4" style="1" customWidth="1"/>
    <col min="7951" max="7951" width="10.7109375" style="1" customWidth="1"/>
    <col min="7952" max="8184" width="12.42578125" style="1"/>
    <col min="8185" max="8185" width="4.42578125" style="1" customWidth="1"/>
    <col min="8186" max="8186" width="3.85546875" style="1" customWidth="1"/>
    <col min="8187" max="8187" width="0" style="1" hidden="1" customWidth="1"/>
    <col min="8188" max="8188" width="10.140625" style="1" customWidth="1"/>
    <col min="8189" max="8189" width="13.42578125" style="1" customWidth="1"/>
    <col min="8190" max="8190" width="20.140625" style="1" customWidth="1"/>
    <col min="8191" max="8191" width="27.42578125" style="1" customWidth="1"/>
    <col min="8192" max="8192" width="7.42578125" style="1" customWidth="1"/>
    <col min="8193" max="8193" width="5.140625" style="1" customWidth="1"/>
    <col min="8194" max="8194" width="8.140625" style="1" customWidth="1"/>
    <col min="8195" max="8196" width="0" style="1" hidden="1" customWidth="1"/>
    <col min="8197" max="8199" width="8.7109375" style="1" customWidth="1"/>
    <col min="8200" max="8201" width="0" style="1" hidden="1" customWidth="1"/>
    <col min="8202" max="8202" width="8.85546875" style="1" customWidth="1"/>
    <col min="8203" max="8203" width="4.42578125" style="1" customWidth="1"/>
    <col min="8204" max="8204" width="0" style="1" hidden="1" customWidth="1"/>
    <col min="8205" max="8205" width="5.42578125" style="1" customWidth="1"/>
    <col min="8206" max="8206" width="4" style="1" customWidth="1"/>
    <col min="8207" max="8207" width="10.7109375" style="1" customWidth="1"/>
    <col min="8208" max="8440" width="12.42578125" style="1"/>
    <col min="8441" max="8441" width="4.42578125" style="1" customWidth="1"/>
    <col min="8442" max="8442" width="3.85546875" style="1" customWidth="1"/>
    <col min="8443" max="8443" width="0" style="1" hidden="1" customWidth="1"/>
    <col min="8444" max="8444" width="10.140625" style="1" customWidth="1"/>
    <col min="8445" max="8445" width="13.42578125" style="1" customWidth="1"/>
    <col min="8446" max="8446" width="20.140625" style="1" customWidth="1"/>
    <col min="8447" max="8447" width="27.42578125" style="1" customWidth="1"/>
    <col min="8448" max="8448" width="7.42578125" style="1" customWidth="1"/>
    <col min="8449" max="8449" width="5.140625" style="1" customWidth="1"/>
    <col min="8450" max="8450" width="8.140625" style="1" customWidth="1"/>
    <col min="8451" max="8452" width="0" style="1" hidden="1" customWidth="1"/>
    <col min="8453" max="8455" width="8.7109375" style="1" customWidth="1"/>
    <col min="8456" max="8457" width="0" style="1" hidden="1" customWidth="1"/>
    <col min="8458" max="8458" width="8.85546875" style="1" customWidth="1"/>
    <col min="8459" max="8459" width="4.42578125" style="1" customWidth="1"/>
    <col min="8460" max="8460" width="0" style="1" hidden="1" customWidth="1"/>
    <col min="8461" max="8461" width="5.42578125" style="1" customWidth="1"/>
    <col min="8462" max="8462" width="4" style="1" customWidth="1"/>
    <col min="8463" max="8463" width="10.7109375" style="1" customWidth="1"/>
    <col min="8464" max="8696" width="12.42578125" style="1"/>
    <col min="8697" max="8697" width="4.42578125" style="1" customWidth="1"/>
    <col min="8698" max="8698" width="3.85546875" style="1" customWidth="1"/>
    <col min="8699" max="8699" width="0" style="1" hidden="1" customWidth="1"/>
    <col min="8700" max="8700" width="10.140625" style="1" customWidth="1"/>
    <col min="8701" max="8701" width="13.42578125" style="1" customWidth="1"/>
    <col min="8702" max="8702" width="20.140625" style="1" customWidth="1"/>
    <col min="8703" max="8703" width="27.42578125" style="1" customWidth="1"/>
    <col min="8704" max="8704" width="7.42578125" style="1" customWidth="1"/>
    <col min="8705" max="8705" width="5.140625" style="1" customWidth="1"/>
    <col min="8706" max="8706" width="8.140625" style="1" customWidth="1"/>
    <col min="8707" max="8708" width="0" style="1" hidden="1" customWidth="1"/>
    <col min="8709" max="8711" width="8.7109375" style="1" customWidth="1"/>
    <col min="8712" max="8713" width="0" style="1" hidden="1" customWidth="1"/>
    <col min="8714" max="8714" width="8.85546875" style="1" customWidth="1"/>
    <col min="8715" max="8715" width="4.42578125" style="1" customWidth="1"/>
    <col min="8716" max="8716" width="0" style="1" hidden="1" customWidth="1"/>
    <col min="8717" max="8717" width="5.42578125" style="1" customWidth="1"/>
    <col min="8718" max="8718" width="4" style="1" customWidth="1"/>
    <col min="8719" max="8719" width="10.7109375" style="1" customWidth="1"/>
    <col min="8720" max="8952" width="12.42578125" style="1"/>
    <col min="8953" max="8953" width="4.42578125" style="1" customWidth="1"/>
    <col min="8954" max="8954" width="3.85546875" style="1" customWidth="1"/>
    <col min="8955" max="8955" width="0" style="1" hidden="1" customWidth="1"/>
    <col min="8956" max="8956" width="10.140625" style="1" customWidth="1"/>
    <col min="8957" max="8957" width="13.42578125" style="1" customWidth="1"/>
    <col min="8958" max="8958" width="20.140625" style="1" customWidth="1"/>
    <col min="8959" max="8959" width="27.42578125" style="1" customWidth="1"/>
    <col min="8960" max="8960" width="7.42578125" style="1" customWidth="1"/>
    <col min="8961" max="8961" width="5.140625" style="1" customWidth="1"/>
    <col min="8962" max="8962" width="8.140625" style="1" customWidth="1"/>
    <col min="8963" max="8964" width="0" style="1" hidden="1" customWidth="1"/>
    <col min="8965" max="8967" width="8.7109375" style="1" customWidth="1"/>
    <col min="8968" max="8969" width="0" style="1" hidden="1" customWidth="1"/>
    <col min="8970" max="8970" width="8.85546875" style="1" customWidth="1"/>
    <col min="8971" max="8971" width="4.42578125" style="1" customWidth="1"/>
    <col min="8972" max="8972" width="0" style="1" hidden="1" customWidth="1"/>
    <col min="8973" max="8973" width="5.42578125" style="1" customWidth="1"/>
    <col min="8974" max="8974" width="4" style="1" customWidth="1"/>
    <col min="8975" max="8975" width="10.7109375" style="1" customWidth="1"/>
    <col min="8976" max="9208" width="12.42578125" style="1"/>
    <col min="9209" max="9209" width="4.42578125" style="1" customWidth="1"/>
    <col min="9210" max="9210" width="3.85546875" style="1" customWidth="1"/>
    <col min="9211" max="9211" width="0" style="1" hidden="1" customWidth="1"/>
    <col min="9212" max="9212" width="10.140625" style="1" customWidth="1"/>
    <col min="9213" max="9213" width="13.42578125" style="1" customWidth="1"/>
    <col min="9214" max="9214" width="20.140625" style="1" customWidth="1"/>
    <col min="9215" max="9215" width="27.42578125" style="1" customWidth="1"/>
    <col min="9216" max="9216" width="7.42578125" style="1" customWidth="1"/>
    <col min="9217" max="9217" width="5.140625" style="1" customWidth="1"/>
    <col min="9218" max="9218" width="8.140625" style="1" customWidth="1"/>
    <col min="9219" max="9220" width="0" style="1" hidden="1" customWidth="1"/>
    <col min="9221" max="9223" width="8.7109375" style="1" customWidth="1"/>
    <col min="9224" max="9225" width="0" style="1" hidden="1" customWidth="1"/>
    <col min="9226" max="9226" width="8.85546875" style="1" customWidth="1"/>
    <col min="9227" max="9227" width="4.42578125" style="1" customWidth="1"/>
    <col min="9228" max="9228" width="0" style="1" hidden="1" customWidth="1"/>
    <col min="9229" max="9229" width="5.42578125" style="1" customWidth="1"/>
    <col min="9230" max="9230" width="4" style="1" customWidth="1"/>
    <col min="9231" max="9231" width="10.7109375" style="1" customWidth="1"/>
    <col min="9232" max="9464" width="12.42578125" style="1"/>
    <col min="9465" max="9465" width="4.42578125" style="1" customWidth="1"/>
    <col min="9466" max="9466" width="3.85546875" style="1" customWidth="1"/>
    <col min="9467" max="9467" width="0" style="1" hidden="1" customWidth="1"/>
    <col min="9468" max="9468" width="10.140625" style="1" customWidth="1"/>
    <col min="9469" max="9469" width="13.42578125" style="1" customWidth="1"/>
    <col min="9470" max="9470" width="20.140625" style="1" customWidth="1"/>
    <col min="9471" max="9471" width="27.42578125" style="1" customWidth="1"/>
    <col min="9472" max="9472" width="7.42578125" style="1" customWidth="1"/>
    <col min="9473" max="9473" width="5.140625" style="1" customWidth="1"/>
    <col min="9474" max="9474" width="8.140625" style="1" customWidth="1"/>
    <col min="9475" max="9476" width="0" style="1" hidden="1" customWidth="1"/>
    <col min="9477" max="9479" width="8.7109375" style="1" customWidth="1"/>
    <col min="9480" max="9481" width="0" style="1" hidden="1" customWidth="1"/>
    <col min="9482" max="9482" width="8.85546875" style="1" customWidth="1"/>
    <col min="9483" max="9483" width="4.42578125" style="1" customWidth="1"/>
    <col min="9484" max="9484" width="0" style="1" hidden="1" customWidth="1"/>
    <col min="9485" max="9485" width="5.42578125" style="1" customWidth="1"/>
    <col min="9486" max="9486" width="4" style="1" customWidth="1"/>
    <col min="9487" max="9487" width="10.7109375" style="1" customWidth="1"/>
    <col min="9488" max="9720" width="12.42578125" style="1"/>
    <col min="9721" max="9721" width="4.42578125" style="1" customWidth="1"/>
    <col min="9722" max="9722" width="3.85546875" style="1" customWidth="1"/>
    <col min="9723" max="9723" width="0" style="1" hidden="1" customWidth="1"/>
    <col min="9724" max="9724" width="10.140625" style="1" customWidth="1"/>
    <col min="9725" max="9725" width="13.42578125" style="1" customWidth="1"/>
    <col min="9726" max="9726" width="20.140625" style="1" customWidth="1"/>
    <col min="9727" max="9727" width="27.42578125" style="1" customWidth="1"/>
    <col min="9728" max="9728" width="7.42578125" style="1" customWidth="1"/>
    <col min="9729" max="9729" width="5.140625" style="1" customWidth="1"/>
    <col min="9730" max="9730" width="8.140625" style="1" customWidth="1"/>
    <col min="9731" max="9732" width="0" style="1" hidden="1" customWidth="1"/>
    <col min="9733" max="9735" width="8.7109375" style="1" customWidth="1"/>
    <col min="9736" max="9737" width="0" style="1" hidden="1" customWidth="1"/>
    <col min="9738" max="9738" width="8.85546875" style="1" customWidth="1"/>
    <col min="9739" max="9739" width="4.42578125" style="1" customWidth="1"/>
    <col min="9740" max="9740" width="0" style="1" hidden="1" customWidth="1"/>
    <col min="9741" max="9741" width="5.42578125" style="1" customWidth="1"/>
    <col min="9742" max="9742" width="4" style="1" customWidth="1"/>
    <col min="9743" max="9743" width="10.7109375" style="1" customWidth="1"/>
    <col min="9744" max="9976" width="12.42578125" style="1"/>
    <col min="9977" max="9977" width="4.42578125" style="1" customWidth="1"/>
    <col min="9978" max="9978" width="3.85546875" style="1" customWidth="1"/>
    <col min="9979" max="9979" width="0" style="1" hidden="1" customWidth="1"/>
    <col min="9980" max="9980" width="10.140625" style="1" customWidth="1"/>
    <col min="9981" max="9981" width="13.42578125" style="1" customWidth="1"/>
    <col min="9982" max="9982" width="20.140625" style="1" customWidth="1"/>
    <col min="9983" max="9983" width="27.42578125" style="1" customWidth="1"/>
    <col min="9984" max="9984" width="7.42578125" style="1" customWidth="1"/>
    <col min="9985" max="9985" width="5.140625" style="1" customWidth="1"/>
    <col min="9986" max="9986" width="8.140625" style="1" customWidth="1"/>
    <col min="9987" max="9988" width="0" style="1" hidden="1" customWidth="1"/>
    <col min="9989" max="9991" width="8.7109375" style="1" customWidth="1"/>
    <col min="9992" max="9993" width="0" style="1" hidden="1" customWidth="1"/>
    <col min="9994" max="9994" width="8.85546875" style="1" customWidth="1"/>
    <col min="9995" max="9995" width="4.42578125" style="1" customWidth="1"/>
    <col min="9996" max="9996" width="0" style="1" hidden="1" customWidth="1"/>
    <col min="9997" max="9997" width="5.42578125" style="1" customWidth="1"/>
    <col min="9998" max="9998" width="4" style="1" customWidth="1"/>
    <col min="9999" max="9999" width="10.7109375" style="1" customWidth="1"/>
    <col min="10000" max="10232" width="12.42578125" style="1"/>
    <col min="10233" max="10233" width="4.42578125" style="1" customWidth="1"/>
    <col min="10234" max="10234" width="3.85546875" style="1" customWidth="1"/>
    <col min="10235" max="10235" width="0" style="1" hidden="1" customWidth="1"/>
    <col min="10236" max="10236" width="10.140625" style="1" customWidth="1"/>
    <col min="10237" max="10237" width="13.42578125" style="1" customWidth="1"/>
    <col min="10238" max="10238" width="20.140625" style="1" customWidth="1"/>
    <col min="10239" max="10239" width="27.42578125" style="1" customWidth="1"/>
    <col min="10240" max="10240" width="7.42578125" style="1" customWidth="1"/>
    <col min="10241" max="10241" width="5.140625" style="1" customWidth="1"/>
    <col min="10242" max="10242" width="8.140625" style="1" customWidth="1"/>
    <col min="10243" max="10244" width="0" style="1" hidden="1" customWidth="1"/>
    <col min="10245" max="10247" width="8.7109375" style="1" customWidth="1"/>
    <col min="10248" max="10249" width="0" style="1" hidden="1" customWidth="1"/>
    <col min="10250" max="10250" width="8.85546875" style="1" customWidth="1"/>
    <col min="10251" max="10251" width="4.42578125" style="1" customWidth="1"/>
    <col min="10252" max="10252" width="0" style="1" hidden="1" customWidth="1"/>
    <col min="10253" max="10253" width="5.42578125" style="1" customWidth="1"/>
    <col min="10254" max="10254" width="4" style="1" customWidth="1"/>
    <col min="10255" max="10255" width="10.7109375" style="1" customWidth="1"/>
    <col min="10256" max="10488" width="12.42578125" style="1"/>
    <col min="10489" max="10489" width="4.42578125" style="1" customWidth="1"/>
    <col min="10490" max="10490" width="3.85546875" style="1" customWidth="1"/>
    <col min="10491" max="10491" width="0" style="1" hidden="1" customWidth="1"/>
    <col min="10492" max="10492" width="10.140625" style="1" customWidth="1"/>
    <col min="10493" max="10493" width="13.42578125" style="1" customWidth="1"/>
    <col min="10494" max="10494" width="20.140625" style="1" customWidth="1"/>
    <col min="10495" max="10495" width="27.42578125" style="1" customWidth="1"/>
    <col min="10496" max="10496" width="7.42578125" style="1" customWidth="1"/>
    <col min="10497" max="10497" width="5.140625" style="1" customWidth="1"/>
    <col min="10498" max="10498" width="8.140625" style="1" customWidth="1"/>
    <col min="10499" max="10500" width="0" style="1" hidden="1" customWidth="1"/>
    <col min="10501" max="10503" width="8.7109375" style="1" customWidth="1"/>
    <col min="10504" max="10505" width="0" style="1" hidden="1" customWidth="1"/>
    <col min="10506" max="10506" width="8.85546875" style="1" customWidth="1"/>
    <col min="10507" max="10507" width="4.42578125" style="1" customWidth="1"/>
    <col min="10508" max="10508" width="0" style="1" hidden="1" customWidth="1"/>
    <col min="10509" max="10509" width="5.42578125" style="1" customWidth="1"/>
    <col min="10510" max="10510" width="4" style="1" customWidth="1"/>
    <col min="10511" max="10511" width="10.7109375" style="1" customWidth="1"/>
    <col min="10512" max="10744" width="12.42578125" style="1"/>
    <col min="10745" max="10745" width="4.42578125" style="1" customWidth="1"/>
    <col min="10746" max="10746" width="3.85546875" style="1" customWidth="1"/>
    <col min="10747" max="10747" width="0" style="1" hidden="1" customWidth="1"/>
    <col min="10748" max="10748" width="10.140625" style="1" customWidth="1"/>
    <col min="10749" max="10749" width="13.42578125" style="1" customWidth="1"/>
    <col min="10750" max="10750" width="20.140625" style="1" customWidth="1"/>
    <col min="10751" max="10751" width="27.42578125" style="1" customWidth="1"/>
    <col min="10752" max="10752" width="7.42578125" style="1" customWidth="1"/>
    <col min="10753" max="10753" width="5.140625" style="1" customWidth="1"/>
    <col min="10754" max="10754" width="8.140625" style="1" customWidth="1"/>
    <col min="10755" max="10756" width="0" style="1" hidden="1" customWidth="1"/>
    <col min="10757" max="10759" width="8.7109375" style="1" customWidth="1"/>
    <col min="10760" max="10761" width="0" style="1" hidden="1" customWidth="1"/>
    <col min="10762" max="10762" width="8.85546875" style="1" customWidth="1"/>
    <col min="10763" max="10763" width="4.42578125" style="1" customWidth="1"/>
    <col min="10764" max="10764" width="0" style="1" hidden="1" customWidth="1"/>
    <col min="10765" max="10765" width="5.42578125" style="1" customWidth="1"/>
    <col min="10766" max="10766" width="4" style="1" customWidth="1"/>
    <col min="10767" max="10767" width="10.7109375" style="1" customWidth="1"/>
    <col min="10768" max="11000" width="12.42578125" style="1"/>
    <col min="11001" max="11001" width="4.42578125" style="1" customWidth="1"/>
    <col min="11002" max="11002" width="3.85546875" style="1" customWidth="1"/>
    <col min="11003" max="11003" width="0" style="1" hidden="1" customWidth="1"/>
    <col min="11004" max="11004" width="10.140625" style="1" customWidth="1"/>
    <col min="11005" max="11005" width="13.42578125" style="1" customWidth="1"/>
    <col min="11006" max="11006" width="20.140625" style="1" customWidth="1"/>
    <col min="11007" max="11007" width="27.42578125" style="1" customWidth="1"/>
    <col min="11008" max="11008" width="7.42578125" style="1" customWidth="1"/>
    <col min="11009" max="11009" width="5.140625" style="1" customWidth="1"/>
    <col min="11010" max="11010" width="8.140625" style="1" customWidth="1"/>
    <col min="11011" max="11012" width="0" style="1" hidden="1" customWidth="1"/>
    <col min="11013" max="11015" width="8.7109375" style="1" customWidth="1"/>
    <col min="11016" max="11017" width="0" style="1" hidden="1" customWidth="1"/>
    <col min="11018" max="11018" width="8.85546875" style="1" customWidth="1"/>
    <col min="11019" max="11019" width="4.42578125" style="1" customWidth="1"/>
    <col min="11020" max="11020" width="0" style="1" hidden="1" customWidth="1"/>
    <col min="11021" max="11021" width="5.42578125" style="1" customWidth="1"/>
    <col min="11022" max="11022" width="4" style="1" customWidth="1"/>
    <col min="11023" max="11023" width="10.7109375" style="1" customWidth="1"/>
    <col min="11024" max="11256" width="12.42578125" style="1"/>
    <col min="11257" max="11257" width="4.42578125" style="1" customWidth="1"/>
    <col min="11258" max="11258" width="3.85546875" style="1" customWidth="1"/>
    <col min="11259" max="11259" width="0" style="1" hidden="1" customWidth="1"/>
    <col min="11260" max="11260" width="10.140625" style="1" customWidth="1"/>
    <col min="11261" max="11261" width="13.42578125" style="1" customWidth="1"/>
    <col min="11262" max="11262" width="20.140625" style="1" customWidth="1"/>
    <col min="11263" max="11263" width="27.42578125" style="1" customWidth="1"/>
    <col min="11264" max="11264" width="7.42578125" style="1" customWidth="1"/>
    <col min="11265" max="11265" width="5.140625" style="1" customWidth="1"/>
    <col min="11266" max="11266" width="8.140625" style="1" customWidth="1"/>
    <col min="11267" max="11268" width="0" style="1" hidden="1" customWidth="1"/>
    <col min="11269" max="11271" width="8.7109375" style="1" customWidth="1"/>
    <col min="11272" max="11273" width="0" style="1" hidden="1" customWidth="1"/>
    <col min="11274" max="11274" width="8.85546875" style="1" customWidth="1"/>
    <col min="11275" max="11275" width="4.42578125" style="1" customWidth="1"/>
    <col min="11276" max="11276" width="0" style="1" hidden="1" customWidth="1"/>
    <col min="11277" max="11277" width="5.42578125" style="1" customWidth="1"/>
    <col min="11278" max="11278" width="4" style="1" customWidth="1"/>
    <col min="11279" max="11279" width="10.7109375" style="1" customWidth="1"/>
    <col min="11280" max="11512" width="12.42578125" style="1"/>
    <col min="11513" max="11513" width="4.42578125" style="1" customWidth="1"/>
    <col min="11514" max="11514" width="3.85546875" style="1" customWidth="1"/>
    <col min="11515" max="11515" width="0" style="1" hidden="1" customWidth="1"/>
    <col min="11516" max="11516" width="10.140625" style="1" customWidth="1"/>
    <col min="11517" max="11517" width="13.42578125" style="1" customWidth="1"/>
    <col min="11518" max="11518" width="20.140625" style="1" customWidth="1"/>
    <col min="11519" max="11519" width="27.42578125" style="1" customWidth="1"/>
    <col min="11520" max="11520" width="7.42578125" style="1" customWidth="1"/>
    <col min="11521" max="11521" width="5.140625" style="1" customWidth="1"/>
    <col min="11522" max="11522" width="8.140625" style="1" customWidth="1"/>
    <col min="11523" max="11524" width="0" style="1" hidden="1" customWidth="1"/>
    <col min="11525" max="11527" width="8.7109375" style="1" customWidth="1"/>
    <col min="11528" max="11529" width="0" style="1" hidden="1" customWidth="1"/>
    <col min="11530" max="11530" width="8.85546875" style="1" customWidth="1"/>
    <col min="11531" max="11531" width="4.42578125" style="1" customWidth="1"/>
    <col min="11532" max="11532" width="0" style="1" hidden="1" customWidth="1"/>
    <col min="11533" max="11533" width="5.42578125" style="1" customWidth="1"/>
    <col min="11534" max="11534" width="4" style="1" customWidth="1"/>
    <col min="11535" max="11535" width="10.7109375" style="1" customWidth="1"/>
    <col min="11536" max="11768" width="12.42578125" style="1"/>
    <col min="11769" max="11769" width="4.42578125" style="1" customWidth="1"/>
    <col min="11770" max="11770" width="3.85546875" style="1" customWidth="1"/>
    <col min="11771" max="11771" width="0" style="1" hidden="1" customWidth="1"/>
    <col min="11772" max="11772" width="10.140625" style="1" customWidth="1"/>
    <col min="11773" max="11773" width="13.42578125" style="1" customWidth="1"/>
    <col min="11774" max="11774" width="20.140625" style="1" customWidth="1"/>
    <col min="11775" max="11775" width="27.42578125" style="1" customWidth="1"/>
    <col min="11776" max="11776" width="7.42578125" style="1" customWidth="1"/>
    <col min="11777" max="11777" width="5.140625" style="1" customWidth="1"/>
    <col min="11778" max="11778" width="8.140625" style="1" customWidth="1"/>
    <col min="11779" max="11780" width="0" style="1" hidden="1" customWidth="1"/>
    <col min="11781" max="11783" width="8.7109375" style="1" customWidth="1"/>
    <col min="11784" max="11785" width="0" style="1" hidden="1" customWidth="1"/>
    <col min="11786" max="11786" width="8.85546875" style="1" customWidth="1"/>
    <col min="11787" max="11787" width="4.42578125" style="1" customWidth="1"/>
    <col min="11788" max="11788" width="0" style="1" hidden="1" customWidth="1"/>
    <col min="11789" max="11789" width="5.42578125" style="1" customWidth="1"/>
    <col min="11790" max="11790" width="4" style="1" customWidth="1"/>
    <col min="11791" max="11791" width="10.7109375" style="1" customWidth="1"/>
    <col min="11792" max="12024" width="12.42578125" style="1"/>
    <col min="12025" max="12025" width="4.42578125" style="1" customWidth="1"/>
    <col min="12026" max="12026" width="3.85546875" style="1" customWidth="1"/>
    <col min="12027" max="12027" width="0" style="1" hidden="1" customWidth="1"/>
    <col min="12028" max="12028" width="10.140625" style="1" customWidth="1"/>
    <col min="12029" max="12029" width="13.42578125" style="1" customWidth="1"/>
    <col min="12030" max="12030" width="20.140625" style="1" customWidth="1"/>
    <col min="12031" max="12031" width="27.42578125" style="1" customWidth="1"/>
    <col min="12032" max="12032" width="7.42578125" style="1" customWidth="1"/>
    <col min="12033" max="12033" width="5.140625" style="1" customWidth="1"/>
    <col min="12034" max="12034" width="8.140625" style="1" customWidth="1"/>
    <col min="12035" max="12036" width="0" style="1" hidden="1" customWidth="1"/>
    <col min="12037" max="12039" width="8.7109375" style="1" customWidth="1"/>
    <col min="12040" max="12041" width="0" style="1" hidden="1" customWidth="1"/>
    <col min="12042" max="12042" width="8.85546875" style="1" customWidth="1"/>
    <col min="12043" max="12043" width="4.42578125" style="1" customWidth="1"/>
    <col min="12044" max="12044" width="0" style="1" hidden="1" customWidth="1"/>
    <col min="12045" max="12045" width="5.42578125" style="1" customWidth="1"/>
    <col min="12046" max="12046" width="4" style="1" customWidth="1"/>
    <col min="12047" max="12047" width="10.7109375" style="1" customWidth="1"/>
    <col min="12048" max="12280" width="12.42578125" style="1"/>
    <col min="12281" max="12281" width="4.42578125" style="1" customWidth="1"/>
    <col min="12282" max="12282" width="3.85546875" style="1" customWidth="1"/>
    <col min="12283" max="12283" width="0" style="1" hidden="1" customWidth="1"/>
    <col min="12284" max="12284" width="10.140625" style="1" customWidth="1"/>
    <col min="12285" max="12285" width="13.42578125" style="1" customWidth="1"/>
    <col min="12286" max="12286" width="20.140625" style="1" customWidth="1"/>
    <col min="12287" max="12287" width="27.42578125" style="1" customWidth="1"/>
    <col min="12288" max="12288" width="7.42578125" style="1" customWidth="1"/>
    <col min="12289" max="12289" width="5.140625" style="1" customWidth="1"/>
    <col min="12290" max="12290" width="8.140625" style="1" customWidth="1"/>
    <col min="12291" max="12292" width="0" style="1" hidden="1" customWidth="1"/>
    <col min="12293" max="12295" width="8.7109375" style="1" customWidth="1"/>
    <col min="12296" max="12297" width="0" style="1" hidden="1" customWidth="1"/>
    <col min="12298" max="12298" width="8.85546875" style="1" customWidth="1"/>
    <col min="12299" max="12299" width="4.42578125" style="1" customWidth="1"/>
    <col min="12300" max="12300" width="0" style="1" hidden="1" customWidth="1"/>
    <col min="12301" max="12301" width="5.42578125" style="1" customWidth="1"/>
    <col min="12302" max="12302" width="4" style="1" customWidth="1"/>
    <col min="12303" max="12303" width="10.7109375" style="1" customWidth="1"/>
    <col min="12304" max="12536" width="12.42578125" style="1"/>
    <col min="12537" max="12537" width="4.42578125" style="1" customWidth="1"/>
    <col min="12538" max="12538" width="3.85546875" style="1" customWidth="1"/>
    <col min="12539" max="12539" width="0" style="1" hidden="1" customWidth="1"/>
    <col min="12540" max="12540" width="10.140625" style="1" customWidth="1"/>
    <col min="12541" max="12541" width="13.42578125" style="1" customWidth="1"/>
    <col min="12542" max="12542" width="20.140625" style="1" customWidth="1"/>
    <col min="12543" max="12543" width="27.42578125" style="1" customWidth="1"/>
    <col min="12544" max="12544" width="7.42578125" style="1" customWidth="1"/>
    <col min="12545" max="12545" width="5.140625" style="1" customWidth="1"/>
    <col min="12546" max="12546" width="8.140625" style="1" customWidth="1"/>
    <col min="12547" max="12548" width="0" style="1" hidden="1" customWidth="1"/>
    <col min="12549" max="12551" width="8.7109375" style="1" customWidth="1"/>
    <col min="12552" max="12553" width="0" style="1" hidden="1" customWidth="1"/>
    <col min="12554" max="12554" width="8.85546875" style="1" customWidth="1"/>
    <col min="12555" max="12555" width="4.42578125" style="1" customWidth="1"/>
    <col min="12556" max="12556" width="0" style="1" hidden="1" customWidth="1"/>
    <col min="12557" max="12557" width="5.42578125" style="1" customWidth="1"/>
    <col min="12558" max="12558" width="4" style="1" customWidth="1"/>
    <col min="12559" max="12559" width="10.7109375" style="1" customWidth="1"/>
    <col min="12560" max="12792" width="12.42578125" style="1"/>
    <col min="12793" max="12793" width="4.42578125" style="1" customWidth="1"/>
    <col min="12794" max="12794" width="3.85546875" style="1" customWidth="1"/>
    <col min="12795" max="12795" width="0" style="1" hidden="1" customWidth="1"/>
    <col min="12796" max="12796" width="10.140625" style="1" customWidth="1"/>
    <col min="12797" max="12797" width="13.42578125" style="1" customWidth="1"/>
    <col min="12798" max="12798" width="20.140625" style="1" customWidth="1"/>
    <col min="12799" max="12799" width="27.42578125" style="1" customWidth="1"/>
    <col min="12800" max="12800" width="7.42578125" style="1" customWidth="1"/>
    <col min="12801" max="12801" width="5.140625" style="1" customWidth="1"/>
    <col min="12802" max="12802" width="8.140625" style="1" customWidth="1"/>
    <col min="12803" max="12804" width="0" style="1" hidden="1" customWidth="1"/>
    <col min="12805" max="12807" width="8.7109375" style="1" customWidth="1"/>
    <col min="12808" max="12809" width="0" style="1" hidden="1" customWidth="1"/>
    <col min="12810" max="12810" width="8.85546875" style="1" customWidth="1"/>
    <col min="12811" max="12811" width="4.42578125" style="1" customWidth="1"/>
    <col min="12812" max="12812" width="0" style="1" hidden="1" customWidth="1"/>
    <col min="12813" max="12813" width="5.42578125" style="1" customWidth="1"/>
    <col min="12814" max="12814" width="4" style="1" customWidth="1"/>
    <col min="12815" max="12815" width="10.7109375" style="1" customWidth="1"/>
    <col min="12816" max="13048" width="12.42578125" style="1"/>
    <col min="13049" max="13049" width="4.42578125" style="1" customWidth="1"/>
    <col min="13050" max="13050" width="3.85546875" style="1" customWidth="1"/>
    <col min="13051" max="13051" width="0" style="1" hidden="1" customWidth="1"/>
    <col min="13052" max="13052" width="10.140625" style="1" customWidth="1"/>
    <col min="13053" max="13053" width="13.42578125" style="1" customWidth="1"/>
    <col min="13054" max="13054" width="20.140625" style="1" customWidth="1"/>
    <col min="13055" max="13055" width="27.42578125" style="1" customWidth="1"/>
    <col min="13056" max="13056" width="7.42578125" style="1" customWidth="1"/>
    <col min="13057" max="13057" width="5.140625" style="1" customWidth="1"/>
    <col min="13058" max="13058" width="8.140625" style="1" customWidth="1"/>
    <col min="13059" max="13060" width="0" style="1" hidden="1" customWidth="1"/>
    <col min="13061" max="13063" width="8.7109375" style="1" customWidth="1"/>
    <col min="13064" max="13065" width="0" style="1" hidden="1" customWidth="1"/>
    <col min="13066" max="13066" width="8.85546875" style="1" customWidth="1"/>
    <col min="13067" max="13067" width="4.42578125" style="1" customWidth="1"/>
    <col min="13068" max="13068" width="0" style="1" hidden="1" customWidth="1"/>
    <col min="13069" max="13069" width="5.42578125" style="1" customWidth="1"/>
    <col min="13070" max="13070" width="4" style="1" customWidth="1"/>
    <col min="13071" max="13071" width="10.7109375" style="1" customWidth="1"/>
    <col min="13072" max="13304" width="12.42578125" style="1"/>
    <col min="13305" max="13305" width="4.42578125" style="1" customWidth="1"/>
    <col min="13306" max="13306" width="3.85546875" style="1" customWidth="1"/>
    <col min="13307" max="13307" width="0" style="1" hidden="1" customWidth="1"/>
    <col min="13308" max="13308" width="10.140625" style="1" customWidth="1"/>
    <col min="13309" max="13309" width="13.42578125" style="1" customWidth="1"/>
    <col min="13310" max="13310" width="20.140625" style="1" customWidth="1"/>
    <col min="13311" max="13311" width="27.42578125" style="1" customWidth="1"/>
    <col min="13312" max="13312" width="7.42578125" style="1" customWidth="1"/>
    <col min="13313" max="13313" width="5.140625" style="1" customWidth="1"/>
    <col min="13314" max="13314" width="8.140625" style="1" customWidth="1"/>
    <col min="13315" max="13316" width="0" style="1" hidden="1" customWidth="1"/>
    <col min="13317" max="13319" width="8.7109375" style="1" customWidth="1"/>
    <col min="13320" max="13321" width="0" style="1" hidden="1" customWidth="1"/>
    <col min="13322" max="13322" width="8.85546875" style="1" customWidth="1"/>
    <col min="13323" max="13323" width="4.42578125" style="1" customWidth="1"/>
    <col min="13324" max="13324" width="0" style="1" hidden="1" customWidth="1"/>
    <col min="13325" max="13325" width="5.42578125" style="1" customWidth="1"/>
    <col min="13326" max="13326" width="4" style="1" customWidth="1"/>
    <col min="13327" max="13327" width="10.7109375" style="1" customWidth="1"/>
    <col min="13328" max="13560" width="12.42578125" style="1"/>
    <col min="13561" max="13561" width="4.42578125" style="1" customWidth="1"/>
    <col min="13562" max="13562" width="3.85546875" style="1" customWidth="1"/>
    <col min="13563" max="13563" width="0" style="1" hidden="1" customWidth="1"/>
    <col min="13564" max="13564" width="10.140625" style="1" customWidth="1"/>
    <col min="13565" max="13565" width="13.42578125" style="1" customWidth="1"/>
    <col min="13566" max="13566" width="20.140625" style="1" customWidth="1"/>
    <col min="13567" max="13567" width="27.42578125" style="1" customWidth="1"/>
    <col min="13568" max="13568" width="7.42578125" style="1" customWidth="1"/>
    <col min="13569" max="13569" width="5.140625" style="1" customWidth="1"/>
    <col min="13570" max="13570" width="8.140625" style="1" customWidth="1"/>
    <col min="13571" max="13572" width="0" style="1" hidden="1" customWidth="1"/>
    <col min="13573" max="13575" width="8.7109375" style="1" customWidth="1"/>
    <col min="13576" max="13577" width="0" style="1" hidden="1" customWidth="1"/>
    <col min="13578" max="13578" width="8.85546875" style="1" customWidth="1"/>
    <col min="13579" max="13579" width="4.42578125" style="1" customWidth="1"/>
    <col min="13580" max="13580" width="0" style="1" hidden="1" customWidth="1"/>
    <col min="13581" max="13581" width="5.42578125" style="1" customWidth="1"/>
    <col min="13582" max="13582" width="4" style="1" customWidth="1"/>
    <col min="13583" max="13583" width="10.7109375" style="1" customWidth="1"/>
    <col min="13584" max="13816" width="12.42578125" style="1"/>
    <col min="13817" max="13817" width="4.42578125" style="1" customWidth="1"/>
    <col min="13818" max="13818" width="3.85546875" style="1" customWidth="1"/>
    <col min="13819" max="13819" width="0" style="1" hidden="1" customWidth="1"/>
    <col min="13820" max="13820" width="10.140625" style="1" customWidth="1"/>
    <col min="13821" max="13821" width="13.42578125" style="1" customWidth="1"/>
    <col min="13822" max="13822" width="20.140625" style="1" customWidth="1"/>
    <col min="13823" max="13823" width="27.42578125" style="1" customWidth="1"/>
    <col min="13824" max="13824" width="7.42578125" style="1" customWidth="1"/>
    <col min="13825" max="13825" width="5.140625" style="1" customWidth="1"/>
    <col min="13826" max="13826" width="8.140625" style="1" customWidth="1"/>
    <col min="13827" max="13828" width="0" style="1" hidden="1" customWidth="1"/>
    <col min="13829" max="13831" width="8.7109375" style="1" customWidth="1"/>
    <col min="13832" max="13833" width="0" style="1" hidden="1" customWidth="1"/>
    <col min="13834" max="13834" width="8.85546875" style="1" customWidth="1"/>
    <col min="13835" max="13835" width="4.42578125" style="1" customWidth="1"/>
    <col min="13836" max="13836" width="0" style="1" hidden="1" customWidth="1"/>
    <col min="13837" max="13837" width="5.42578125" style="1" customWidth="1"/>
    <col min="13838" max="13838" width="4" style="1" customWidth="1"/>
    <col min="13839" max="13839" width="10.7109375" style="1" customWidth="1"/>
    <col min="13840" max="14072" width="12.42578125" style="1"/>
    <col min="14073" max="14073" width="4.42578125" style="1" customWidth="1"/>
    <col min="14074" max="14074" width="3.85546875" style="1" customWidth="1"/>
    <col min="14075" max="14075" width="0" style="1" hidden="1" customWidth="1"/>
    <col min="14076" max="14076" width="10.140625" style="1" customWidth="1"/>
    <col min="14077" max="14077" width="13.42578125" style="1" customWidth="1"/>
    <col min="14078" max="14078" width="20.140625" style="1" customWidth="1"/>
    <col min="14079" max="14079" width="27.42578125" style="1" customWidth="1"/>
    <col min="14080" max="14080" width="7.42578125" style="1" customWidth="1"/>
    <col min="14081" max="14081" width="5.140625" style="1" customWidth="1"/>
    <col min="14082" max="14082" width="8.140625" style="1" customWidth="1"/>
    <col min="14083" max="14084" width="0" style="1" hidden="1" customWidth="1"/>
    <col min="14085" max="14087" width="8.7109375" style="1" customWidth="1"/>
    <col min="14088" max="14089" width="0" style="1" hidden="1" customWidth="1"/>
    <col min="14090" max="14090" width="8.85546875" style="1" customWidth="1"/>
    <col min="14091" max="14091" width="4.42578125" style="1" customWidth="1"/>
    <col min="14092" max="14092" width="0" style="1" hidden="1" customWidth="1"/>
    <col min="14093" max="14093" width="5.42578125" style="1" customWidth="1"/>
    <col min="14094" max="14094" width="4" style="1" customWidth="1"/>
    <col min="14095" max="14095" width="10.7109375" style="1" customWidth="1"/>
    <col min="14096" max="14328" width="12.42578125" style="1"/>
    <col min="14329" max="14329" width="4.42578125" style="1" customWidth="1"/>
    <col min="14330" max="14330" width="3.85546875" style="1" customWidth="1"/>
    <col min="14331" max="14331" width="0" style="1" hidden="1" customWidth="1"/>
    <col min="14332" max="14332" width="10.140625" style="1" customWidth="1"/>
    <col min="14333" max="14333" width="13.42578125" style="1" customWidth="1"/>
    <col min="14334" max="14334" width="20.140625" style="1" customWidth="1"/>
    <col min="14335" max="14335" width="27.42578125" style="1" customWidth="1"/>
    <col min="14336" max="14336" width="7.42578125" style="1" customWidth="1"/>
    <col min="14337" max="14337" width="5.140625" style="1" customWidth="1"/>
    <col min="14338" max="14338" width="8.140625" style="1" customWidth="1"/>
    <col min="14339" max="14340" width="0" style="1" hidden="1" customWidth="1"/>
    <col min="14341" max="14343" width="8.7109375" style="1" customWidth="1"/>
    <col min="14344" max="14345" width="0" style="1" hidden="1" customWidth="1"/>
    <col min="14346" max="14346" width="8.85546875" style="1" customWidth="1"/>
    <col min="14347" max="14347" width="4.42578125" style="1" customWidth="1"/>
    <col min="14348" max="14348" width="0" style="1" hidden="1" customWidth="1"/>
    <col min="14349" max="14349" width="5.42578125" style="1" customWidth="1"/>
    <col min="14350" max="14350" width="4" style="1" customWidth="1"/>
    <col min="14351" max="14351" width="10.7109375" style="1" customWidth="1"/>
    <col min="14352" max="14584" width="12.42578125" style="1"/>
    <col min="14585" max="14585" width="4.42578125" style="1" customWidth="1"/>
    <col min="14586" max="14586" width="3.85546875" style="1" customWidth="1"/>
    <col min="14587" max="14587" width="0" style="1" hidden="1" customWidth="1"/>
    <col min="14588" max="14588" width="10.140625" style="1" customWidth="1"/>
    <col min="14589" max="14589" width="13.42578125" style="1" customWidth="1"/>
    <col min="14590" max="14590" width="20.140625" style="1" customWidth="1"/>
    <col min="14591" max="14591" width="27.42578125" style="1" customWidth="1"/>
    <col min="14592" max="14592" width="7.42578125" style="1" customWidth="1"/>
    <col min="14593" max="14593" width="5.140625" style="1" customWidth="1"/>
    <col min="14594" max="14594" width="8.140625" style="1" customWidth="1"/>
    <col min="14595" max="14596" width="0" style="1" hidden="1" customWidth="1"/>
    <col min="14597" max="14599" width="8.7109375" style="1" customWidth="1"/>
    <col min="14600" max="14601" width="0" style="1" hidden="1" customWidth="1"/>
    <col min="14602" max="14602" width="8.85546875" style="1" customWidth="1"/>
    <col min="14603" max="14603" width="4.42578125" style="1" customWidth="1"/>
    <col min="14604" max="14604" width="0" style="1" hidden="1" customWidth="1"/>
    <col min="14605" max="14605" width="5.42578125" style="1" customWidth="1"/>
    <col min="14606" max="14606" width="4" style="1" customWidth="1"/>
    <col min="14607" max="14607" width="10.7109375" style="1" customWidth="1"/>
    <col min="14608" max="14840" width="12.42578125" style="1"/>
    <col min="14841" max="14841" width="4.42578125" style="1" customWidth="1"/>
    <col min="14842" max="14842" width="3.85546875" style="1" customWidth="1"/>
    <col min="14843" max="14843" width="0" style="1" hidden="1" customWidth="1"/>
    <col min="14844" max="14844" width="10.140625" style="1" customWidth="1"/>
    <col min="14845" max="14845" width="13.42578125" style="1" customWidth="1"/>
    <col min="14846" max="14846" width="20.140625" style="1" customWidth="1"/>
    <col min="14847" max="14847" width="27.42578125" style="1" customWidth="1"/>
    <col min="14848" max="14848" width="7.42578125" style="1" customWidth="1"/>
    <col min="14849" max="14849" width="5.140625" style="1" customWidth="1"/>
    <col min="14850" max="14850" width="8.140625" style="1" customWidth="1"/>
    <col min="14851" max="14852" width="0" style="1" hidden="1" customWidth="1"/>
    <col min="14853" max="14855" width="8.7109375" style="1" customWidth="1"/>
    <col min="14856" max="14857" width="0" style="1" hidden="1" customWidth="1"/>
    <col min="14858" max="14858" width="8.85546875" style="1" customWidth="1"/>
    <col min="14859" max="14859" width="4.42578125" style="1" customWidth="1"/>
    <col min="14860" max="14860" width="0" style="1" hidden="1" customWidth="1"/>
    <col min="14861" max="14861" width="5.42578125" style="1" customWidth="1"/>
    <col min="14862" max="14862" width="4" style="1" customWidth="1"/>
    <col min="14863" max="14863" width="10.7109375" style="1" customWidth="1"/>
    <col min="14864" max="15096" width="12.42578125" style="1"/>
    <col min="15097" max="15097" width="4.42578125" style="1" customWidth="1"/>
    <col min="15098" max="15098" width="3.85546875" style="1" customWidth="1"/>
    <col min="15099" max="15099" width="0" style="1" hidden="1" customWidth="1"/>
    <col min="15100" max="15100" width="10.140625" style="1" customWidth="1"/>
    <col min="15101" max="15101" width="13.42578125" style="1" customWidth="1"/>
    <col min="15102" max="15102" width="20.140625" style="1" customWidth="1"/>
    <col min="15103" max="15103" width="27.42578125" style="1" customWidth="1"/>
    <col min="15104" max="15104" width="7.42578125" style="1" customWidth="1"/>
    <col min="15105" max="15105" width="5.140625" style="1" customWidth="1"/>
    <col min="15106" max="15106" width="8.140625" style="1" customWidth="1"/>
    <col min="15107" max="15108" width="0" style="1" hidden="1" customWidth="1"/>
    <col min="15109" max="15111" width="8.7109375" style="1" customWidth="1"/>
    <col min="15112" max="15113" width="0" style="1" hidden="1" customWidth="1"/>
    <col min="15114" max="15114" width="8.85546875" style="1" customWidth="1"/>
    <col min="15115" max="15115" width="4.42578125" style="1" customWidth="1"/>
    <col min="15116" max="15116" width="0" style="1" hidden="1" customWidth="1"/>
    <col min="15117" max="15117" width="5.42578125" style="1" customWidth="1"/>
    <col min="15118" max="15118" width="4" style="1" customWidth="1"/>
    <col min="15119" max="15119" width="10.7109375" style="1" customWidth="1"/>
    <col min="15120" max="15352" width="12.42578125" style="1"/>
    <col min="15353" max="15353" width="4.42578125" style="1" customWidth="1"/>
    <col min="15354" max="15354" width="3.85546875" style="1" customWidth="1"/>
    <col min="15355" max="15355" width="0" style="1" hidden="1" customWidth="1"/>
    <col min="15356" max="15356" width="10.140625" style="1" customWidth="1"/>
    <col min="15357" max="15357" width="13.42578125" style="1" customWidth="1"/>
    <col min="15358" max="15358" width="20.140625" style="1" customWidth="1"/>
    <col min="15359" max="15359" width="27.42578125" style="1" customWidth="1"/>
    <col min="15360" max="15360" width="7.42578125" style="1" customWidth="1"/>
    <col min="15361" max="15361" width="5.140625" style="1" customWidth="1"/>
    <col min="15362" max="15362" width="8.140625" style="1" customWidth="1"/>
    <col min="15363" max="15364" width="0" style="1" hidden="1" customWidth="1"/>
    <col min="15365" max="15367" width="8.7109375" style="1" customWidth="1"/>
    <col min="15368" max="15369" width="0" style="1" hidden="1" customWidth="1"/>
    <col min="15370" max="15370" width="8.85546875" style="1" customWidth="1"/>
    <col min="15371" max="15371" width="4.42578125" style="1" customWidth="1"/>
    <col min="15372" max="15372" width="0" style="1" hidden="1" customWidth="1"/>
    <col min="15373" max="15373" width="5.42578125" style="1" customWidth="1"/>
    <col min="15374" max="15374" width="4" style="1" customWidth="1"/>
    <col min="15375" max="15375" width="10.7109375" style="1" customWidth="1"/>
    <col min="15376" max="15608" width="12.42578125" style="1"/>
    <col min="15609" max="15609" width="4.42578125" style="1" customWidth="1"/>
    <col min="15610" max="15610" width="3.85546875" style="1" customWidth="1"/>
    <col min="15611" max="15611" width="0" style="1" hidden="1" customWidth="1"/>
    <col min="15612" max="15612" width="10.140625" style="1" customWidth="1"/>
    <col min="15613" max="15613" width="13.42578125" style="1" customWidth="1"/>
    <col min="15614" max="15614" width="20.140625" style="1" customWidth="1"/>
    <col min="15615" max="15615" width="27.42578125" style="1" customWidth="1"/>
    <col min="15616" max="15616" width="7.42578125" style="1" customWidth="1"/>
    <col min="15617" max="15617" width="5.140625" style="1" customWidth="1"/>
    <col min="15618" max="15618" width="8.140625" style="1" customWidth="1"/>
    <col min="15619" max="15620" width="0" style="1" hidden="1" customWidth="1"/>
    <col min="15621" max="15623" width="8.7109375" style="1" customWidth="1"/>
    <col min="15624" max="15625" width="0" style="1" hidden="1" customWidth="1"/>
    <col min="15626" max="15626" width="8.85546875" style="1" customWidth="1"/>
    <col min="15627" max="15627" width="4.42578125" style="1" customWidth="1"/>
    <col min="15628" max="15628" width="0" style="1" hidden="1" customWidth="1"/>
    <col min="15629" max="15629" width="5.42578125" style="1" customWidth="1"/>
    <col min="15630" max="15630" width="4" style="1" customWidth="1"/>
    <col min="15631" max="15631" width="10.7109375" style="1" customWidth="1"/>
    <col min="15632" max="15864" width="12.42578125" style="1"/>
    <col min="15865" max="15865" width="4.42578125" style="1" customWidth="1"/>
    <col min="15866" max="15866" width="3.85546875" style="1" customWidth="1"/>
    <col min="15867" max="15867" width="0" style="1" hidden="1" customWidth="1"/>
    <col min="15868" max="15868" width="10.140625" style="1" customWidth="1"/>
    <col min="15869" max="15869" width="13.42578125" style="1" customWidth="1"/>
    <col min="15870" max="15870" width="20.140625" style="1" customWidth="1"/>
    <col min="15871" max="15871" width="27.42578125" style="1" customWidth="1"/>
    <col min="15872" max="15872" width="7.42578125" style="1" customWidth="1"/>
    <col min="15873" max="15873" width="5.140625" style="1" customWidth="1"/>
    <col min="15874" max="15874" width="8.140625" style="1" customWidth="1"/>
    <col min="15875" max="15876" width="0" style="1" hidden="1" customWidth="1"/>
    <col min="15877" max="15879" width="8.7109375" style="1" customWidth="1"/>
    <col min="15880" max="15881" width="0" style="1" hidden="1" customWidth="1"/>
    <col min="15882" max="15882" width="8.85546875" style="1" customWidth="1"/>
    <col min="15883" max="15883" width="4.42578125" style="1" customWidth="1"/>
    <col min="15884" max="15884" width="0" style="1" hidden="1" customWidth="1"/>
    <col min="15885" max="15885" width="5.42578125" style="1" customWidth="1"/>
    <col min="15886" max="15886" width="4" style="1" customWidth="1"/>
    <col min="15887" max="15887" width="10.7109375" style="1" customWidth="1"/>
    <col min="15888" max="16120" width="12.42578125" style="1"/>
    <col min="16121" max="16121" width="4.42578125" style="1" customWidth="1"/>
    <col min="16122" max="16122" width="3.85546875" style="1" customWidth="1"/>
    <col min="16123" max="16123" width="0" style="1" hidden="1" customWidth="1"/>
    <col min="16124" max="16124" width="10.140625" style="1" customWidth="1"/>
    <col min="16125" max="16125" width="13.42578125" style="1" customWidth="1"/>
    <col min="16126" max="16126" width="20.140625" style="1" customWidth="1"/>
    <col min="16127" max="16127" width="27.42578125" style="1" customWidth="1"/>
    <col min="16128" max="16128" width="7.42578125" style="1" customWidth="1"/>
    <col min="16129" max="16129" width="5.140625" style="1" customWidth="1"/>
    <col min="16130" max="16130" width="8.140625" style="1" customWidth="1"/>
    <col min="16131" max="16132" width="0" style="1" hidden="1" customWidth="1"/>
    <col min="16133" max="16135" width="8.7109375" style="1" customWidth="1"/>
    <col min="16136" max="16137" width="0" style="1" hidden="1" customWidth="1"/>
    <col min="16138" max="16138" width="8.85546875" style="1" customWidth="1"/>
    <col min="16139" max="16139" width="4.42578125" style="1" customWidth="1"/>
    <col min="16140" max="16140" width="0" style="1" hidden="1" customWidth="1"/>
    <col min="16141" max="16141" width="5.42578125" style="1" customWidth="1"/>
    <col min="16142" max="16142" width="4" style="1" customWidth="1"/>
    <col min="16143" max="16143" width="10.7109375" style="1" customWidth="1"/>
    <col min="16144" max="16384" width="12.42578125" style="1"/>
  </cols>
  <sheetData>
    <row r="1" spans="1:20" ht="45" customHeight="1" x14ac:dyDescent="0.25"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3" t="s">
        <v>39</v>
      </c>
      <c r="Q1" s="54"/>
      <c r="R1" s="54"/>
      <c r="S1" s="54"/>
      <c r="T1" s="54"/>
    </row>
    <row r="2" spans="1:20" ht="38.25" customHeight="1" x14ac:dyDescent="0.25">
      <c r="D2" s="51" t="s">
        <v>18</v>
      </c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4"/>
      <c r="Q2" s="54"/>
      <c r="R2" s="54"/>
      <c r="S2" s="54"/>
      <c r="T2" s="54"/>
    </row>
    <row r="3" spans="1:20" s="16" customFormat="1" ht="38.25" customHeight="1" x14ac:dyDescent="0.25">
      <c r="A3" s="36" t="s">
        <v>0</v>
      </c>
      <c r="B3" s="37" t="s">
        <v>11</v>
      </c>
      <c r="C3" s="38" t="s">
        <v>7</v>
      </c>
      <c r="D3" s="58" t="s">
        <v>8</v>
      </c>
      <c r="E3" s="36" t="s">
        <v>2</v>
      </c>
      <c r="F3" s="36" t="s">
        <v>3</v>
      </c>
      <c r="G3" s="15" t="s">
        <v>34</v>
      </c>
      <c r="H3" s="15" t="s">
        <v>35</v>
      </c>
      <c r="I3" s="15" t="s">
        <v>36</v>
      </c>
      <c r="J3" s="60" t="s">
        <v>4</v>
      </c>
      <c r="K3" s="57" t="s">
        <v>12</v>
      </c>
      <c r="L3" s="36" t="s">
        <v>14</v>
      </c>
      <c r="M3" s="59" t="s">
        <v>40</v>
      </c>
      <c r="N3" s="36" t="s">
        <v>15</v>
      </c>
      <c r="O3" s="36" t="s">
        <v>1</v>
      </c>
      <c r="P3" s="57" t="s">
        <v>13</v>
      </c>
    </row>
    <row r="4" spans="1:20" s="16" customFormat="1" ht="65.25" customHeight="1" x14ac:dyDescent="0.25">
      <c r="A4" s="36"/>
      <c r="B4" s="37"/>
      <c r="C4" s="38"/>
      <c r="D4" s="58"/>
      <c r="E4" s="36"/>
      <c r="F4" s="36"/>
      <c r="G4" s="35" t="s">
        <v>5</v>
      </c>
      <c r="H4" s="35" t="s">
        <v>5</v>
      </c>
      <c r="I4" s="35" t="s">
        <v>5</v>
      </c>
      <c r="J4" s="60"/>
      <c r="K4" s="57"/>
      <c r="L4" s="36"/>
      <c r="M4" s="59"/>
      <c r="N4" s="36"/>
      <c r="O4" s="36"/>
      <c r="P4" s="57"/>
    </row>
    <row r="5" spans="1:20" s="16" customFormat="1" ht="60" customHeight="1" x14ac:dyDescent="0.25">
      <c r="A5" s="17">
        <v>1</v>
      </c>
      <c r="B5" s="17" t="s">
        <v>16</v>
      </c>
      <c r="C5" s="18" t="s">
        <v>17</v>
      </c>
      <c r="D5" s="19" t="s">
        <v>21</v>
      </c>
      <c r="E5" s="19" t="s">
        <v>33</v>
      </c>
      <c r="F5" s="19">
        <v>30</v>
      </c>
      <c r="G5" s="20">
        <v>505.08</v>
      </c>
      <c r="H5" s="20">
        <v>510.13</v>
      </c>
      <c r="I5" s="20">
        <v>515.23</v>
      </c>
      <c r="J5" s="20">
        <f t="shared" ref="J5:J16" si="0">AVERAGE(G5,H5,I5:I5)</f>
        <v>510.1466666666667</v>
      </c>
      <c r="K5" s="20">
        <f>ROUND(J5,2)</f>
        <v>510.15</v>
      </c>
      <c r="L5" s="17">
        <f>STDEV(G5,H5,I5,J5,J5)</f>
        <v>3.5885814281783759</v>
      </c>
      <c r="M5" s="17">
        <f t="shared" ref="M5:M16" si="1">((F5/3)*(SUM(G5:I5)))</f>
        <v>15304.400000000001</v>
      </c>
      <c r="N5" s="22">
        <f t="shared" ref="N5:N16" si="2">(L5/J5)*100</f>
        <v>0.70344112049705487</v>
      </c>
      <c r="O5" s="17" t="str">
        <f t="shared" ref="O5:O11" si="3">IF(N5&lt;25,"ОДНОРОДНЫЕ","НЕОДНОРОДНЫЕ")</f>
        <v>ОДНОРОДНЫЕ</v>
      </c>
      <c r="P5" s="20">
        <f t="shared" ref="P5:P16" si="4">F5*K5</f>
        <v>15304.5</v>
      </c>
    </row>
    <row r="6" spans="1:20" s="16" customFormat="1" ht="60" customHeight="1" x14ac:dyDescent="0.25">
      <c r="A6" s="17">
        <v>2</v>
      </c>
      <c r="B6" s="17" t="s">
        <v>16</v>
      </c>
      <c r="C6" s="18" t="s">
        <v>17</v>
      </c>
      <c r="D6" s="19" t="s">
        <v>22</v>
      </c>
      <c r="E6" s="19" t="s">
        <v>33</v>
      </c>
      <c r="F6" s="19">
        <v>30</v>
      </c>
      <c r="G6" s="20">
        <v>505.08</v>
      </c>
      <c r="H6" s="20">
        <v>510.13</v>
      </c>
      <c r="I6" s="20">
        <v>515.23</v>
      </c>
      <c r="J6" s="20">
        <f t="shared" si="0"/>
        <v>510.1466666666667</v>
      </c>
      <c r="K6" s="20">
        <f t="shared" ref="K6:K11" si="5">ROUND(J6,2)</f>
        <v>510.15</v>
      </c>
      <c r="L6" s="17">
        <f t="shared" ref="L6:L16" si="6">STDEV(G6,H6,I6,J6,J6)</f>
        <v>3.5885814281783759</v>
      </c>
      <c r="M6" s="17">
        <f t="shared" si="1"/>
        <v>15304.400000000001</v>
      </c>
      <c r="N6" s="22">
        <f t="shared" si="2"/>
        <v>0.70344112049705487</v>
      </c>
      <c r="O6" s="17" t="str">
        <f t="shared" si="3"/>
        <v>ОДНОРОДНЫЕ</v>
      </c>
      <c r="P6" s="20">
        <f t="shared" si="4"/>
        <v>15304.5</v>
      </c>
    </row>
    <row r="7" spans="1:20" s="16" customFormat="1" ht="56.25" customHeight="1" x14ac:dyDescent="0.25">
      <c r="A7" s="17">
        <v>3</v>
      </c>
      <c r="B7" s="17" t="s">
        <v>16</v>
      </c>
      <c r="C7" s="18" t="s">
        <v>17</v>
      </c>
      <c r="D7" s="19" t="s">
        <v>23</v>
      </c>
      <c r="E7" s="19" t="s">
        <v>33</v>
      </c>
      <c r="F7" s="19">
        <v>20</v>
      </c>
      <c r="G7" s="20">
        <v>505.08</v>
      </c>
      <c r="H7" s="20">
        <v>510.13</v>
      </c>
      <c r="I7" s="20">
        <v>515.23</v>
      </c>
      <c r="J7" s="20">
        <f t="shared" si="0"/>
        <v>510.1466666666667</v>
      </c>
      <c r="K7" s="20">
        <f t="shared" si="5"/>
        <v>510.15</v>
      </c>
      <c r="L7" s="17">
        <f t="shared" si="6"/>
        <v>3.5885814281783759</v>
      </c>
      <c r="M7" s="17">
        <f t="shared" si="1"/>
        <v>10202.933333333334</v>
      </c>
      <c r="N7" s="22">
        <f t="shared" si="2"/>
        <v>0.70344112049705487</v>
      </c>
      <c r="O7" s="17" t="str">
        <f t="shared" si="3"/>
        <v>ОДНОРОДНЫЕ</v>
      </c>
      <c r="P7" s="20">
        <f t="shared" si="4"/>
        <v>10203</v>
      </c>
    </row>
    <row r="8" spans="1:20" s="16" customFormat="1" ht="61.5" customHeight="1" x14ac:dyDescent="0.25">
      <c r="A8" s="17">
        <v>4</v>
      </c>
      <c r="B8" s="17" t="s">
        <v>16</v>
      </c>
      <c r="C8" s="18" t="s">
        <v>17</v>
      </c>
      <c r="D8" s="19" t="s">
        <v>24</v>
      </c>
      <c r="E8" s="19" t="s">
        <v>33</v>
      </c>
      <c r="F8" s="19">
        <v>20</v>
      </c>
      <c r="G8" s="20">
        <v>585.12</v>
      </c>
      <c r="H8" s="20">
        <v>590.97</v>
      </c>
      <c r="I8" s="20">
        <v>596.88</v>
      </c>
      <c r="J8" s="20">
        <f t="shared" si="0"/>
        <v>590.99000000000012</v>
      </c>
      <c r="K8" s="20">
        <f t="shared" si="5"/>
        <v>590.99</v>
      </c>
      <c r="L8" s="17">
        <f t="shared" si="6"/>
        <v>4.1578059117760624</v>
      </c>
      <c r="M8" s="17">
        <f t="shared" si="1"/>
        <v>11819.800000000003</v>
      </c>
      <c r="N8" s="22">
        <f t="shared" si="2"/>
        <v>0.7035323629462531</v>
      </c>
      <c r="O8" s="17" t="str">
        <f t="shared" si="3"/>
        <v>ОДНОРОДНЫЕ</v>
      </c>
      <c r="P8" s="20">
        <f t="shared" si="4"/>
        <v>11819.8</v>
      </c>
    </row>
    <row r="9" spans="1:20" s="16" customFormat="1" ht="52.5" x14ac:dyDescent="0.25">
      <c r="A9" s="17">
        <v>5</v>
      </c>
      <c r="B9" s="17" t="s">
        <v>16</v>
      </c>
      <c r="C9" s="18" t="s">
        <v>19</v>
      </c>
      <c r="D9" s="19" t="s">
        <v>25</v>
      </c>
      <c r="E9" s="19" t="s">
        <v>33</v>
      </c>
      <c r="F9" s="19">
        <v>2</v>
      </c>
      <c r="G9" s="20">
        <v>1793.08</v>
      </c>
      <c r="H9" s="20">
        <v>1811.01</v>
      </c>
      <c r="I9" s="20">
        <v>1829.12</v>
      </c>
      <c r="J9" s="20">
        <f t="shared" si="0"/>
        <v>1811.07</v>
      </c>
      <c r="K9" s="20">
        <f t="shared" si="5"/>
        <v>1811.07</v>
      </c>
      <c r="L9" s="17">
        <f t="shared" si="6"/>
        <v>12.742117171019881</v>
      </c>
      <c r="M9" s="17">
        <f t="shared" si="1"/>
        <v>3622.14</v>
      </c>
      <c r="N9" s="22">
        <f t="shared" si="2"/>
        <v>0.70356845240768617</v>
      </c>
      <c r="O9" s="17" t="str">
        <f t="shared" si="3"/>
        <v>ОДНОРОДНЫЕ</v>
      </c>
      <c r="P9" s="20">
        <f t="shared" si="4"/>
        <v>3622.14</v>
      </c>
    </row>
    <row r="10" spans="1:20" s="16" customFormat="1" ht="52.5" x14ac:dyDescent="0.25">
      <c r="A10" s="17">
        <v>6</v>
      </c>
      <c r="B10" s="17" t="s">
        <v>16</v>
      </c>
      <c r="C10" s="18" t="s">
        <v>19</v>
      </c>
      <c r="D10" s="19" t="s">
        <v>26</v>
      </c>
      <c r="E10" s="19" t="s">
        <v>33</v>
      </c>
      <c r="F10" s="19">
        <v>2</v>
      </c>
      <c r="G10" s="20">
        <v>1147.24</v>
      </c>
      <c r="H10" s="20">
        <v>1158.71</v>
      </c>
      <c r="I10" s="20">
        <v>1170.3</v>
      </c>
      <c r="J10" s="20">
        <f t="shared" si="0"/>
        <v>1158.75</v>
      </c>
      <c r="K10" s="20">
        <f t="shared" si="5"/>
        <v>1158.75</v>
      </c>
      <c r="L10" s="17">
        <f t="shared" si="6"/>
        <v>8.1529779835345852</v>
      </c>
      <c r="M10" s="17">
        <f t="shared" si="1"/>
        <v>2317.5</v>
      </c>
      <c r="N10" s="22">
        <f t="shared" si="2"/>
        <v>0.70360112047763412</v>
      </c>
      <c r="O10" s="17" t="str">
        <f t="shared" si="3"/>
        <v>ОДНОРОДНЫЕ</v>
      </c>
      <c r="P10" s="20">
        <f t="shared" si="4"/>
        <v>2317.5</v>
      </c>
    </row>
    <row r="11" spans="1:20" s="16" customFormat="1" ht="52.5" x14ac:dyDescent="0.25">
      <c r="A11" s="17">
        <v>7</v>
      </c>
      <c r="B11" s="17" t="s">
        <v>16</v>
      </c>
      <c r="C11" s="18" t="s">
        <v>19</v>
      </c>
      <c r="D11" s="19" t="s">
        <v>27</v>
      </c>
      <c r="E11" s="19" t="s">
        <v>33</v>
      </c>
      <c r="F11" s="19">
        <v>2</v>
      </c>
      <c r="G11" s="20">
        <v>1697.4</v>
      </c>
      <c r="H11" s="20">
        <v>1714.37</v>
      </c>
      <c r="I11" s="20">
        <v>1731.51</v>
      </c>
      <c r="J11" s="20">
        <f t="shared" si="0"/>
        <v>1714.4266666666665</v>
      </c>
      <c r="K11" s="20">
        <f t="shared" si="5"/>
        <v>1714.43</v>
      </c>
      <c r="L11" s="17">
        <f t="shared" si="6"/>
        <v>12.059756078240797</v>
      </c>
      <c r="M11" s="17">
        <f t="shared" si="1"/>
        <v>3428.853333333333</v>
      </c>
      <c r="N11" s="22">
        <f t="shared" si="2"/>
        <v>0.70342793382282109</v>
      </c>
      <c r="O11" s="17" t="str">
        <f t="shared" si="3"/>
        <v>ОДНОРОДНЫЕ</v>
      </c>
      <c r="P11" s="20">
        <f t="shared" si="4"/>
        <v>3428.86</v>
      </c>
    </row>
    <row r="12" spans="1:20" s="16" customFormat="1" ht="52.5" x14ac:dyDescent="0.25">
      <c r="A12" s="17">
        <v>8</v>
      </c>
      <c r="B12" s="17" t="s">
        <v>16</v>
      </c>
      <c r="C12" s="18" t="s">
        <v>19</v>
      </c>
      <c r="D12" s="19" t="s">
        <v>28</v>
      </c>
      <c r="E12" s="19" t="s">
        <v>33</v>
      </c>
      <c r="F12" s="19">
        <v>2</v>
      </c>
      <c r="G12" s="20">
        <v>997.92</v>
      </c>
      <c r="H12" s="20">
        <v>1007.9</v>
      </c>
      <c r="I12" s="20">
        <v>1017.98</v>
      </c>
      <c r="J12" s="20">
        <f t="shared" si="0"/>
        <v>1007.9333333333334</v>
      </c>
      <c r="K12" s="20">
        <f t="shared" ref="K12:K16" si="7">ROUND(J12,2)</f>
        <v>1007.93</v>
      </c>
      <c r="L12" s="17">
        <f t="shared" si="6"/>
        <v>7.0923103898988344</v>
      </c>
      <c r="M12" s="17">
        <f t="shared" si="1"/>
        <v>2015.8666666666668</v>
      </c>
      <c r="N12" s="22">
        <f t="shared" si="2"/>
        <v>0.70364875883644762</v>
      </c>
      <c r="O12" s="17" t="str">
        <f t="shared" ref="O12:O16" si="8">IF(N12&lt;25,"ОДНОРОДНЫЕ","НЕОДНОРОДНЫЕ")</f>
        <v>ОДНОРОДНЫЕ</v>
      </c>
      <c r="P12" s="20">
        <f t="shared" si="4"/>
        <v>2015.86</v>
      </c>
    </row>
    <row r="13" spans="1:20" s="16" customFormat="1" ht="60" x14ac:dyDescent="0.25">
      <c r="A13" s="17">
        <v>9</v>
      </c>
      <c r="B13" s="17" t="s">
        <v>16</v>
      </c>
      <c r="C13" s="18" t="s">
        <v>19</v>
      </c>
      <c r="D13" s="19" t="s">
        <v>29</v>
      </c>
      <c r="E13" s="19" t="s">
        <v>33</v>
      </c>
      <c r="F13" s="19">
        <v>3</v>
      </c>
      <c r="G13" s="20">
        <v>7171.4</v>
      </c>
      <c r="H13" s="20">
        <v>7243.11</v>
      </c>
      <c r="I13" s="20">
        <v>7315.54</v>
      </c>
      <c r="J13" s="20">
        <f t="shared" si="0"/>
        <v>7243.3499999999995</v>
      </c>
      <c r="K13" s="20">
        <f t="shared" si="7"/>
        <v>7243.35</v>
      </c>
      <c r="L13" s="17">
        <f t="shared" si="6"/>
        <v>50.961397645669138</v>
      </c>
      <c r="M13" s="17">
        <f t="shared" si="1"/>
        <v>21730.05</v>
      </c>
      <c r="N13" s="22">
        <f t="shared" si="2"/>
        <v>0.70356116500885835</v>
      </c>
      <c r="O13" s="17" t="str">
        <f t="shared" si="8"/>
        <v>ОДНОРОДНЫЕ</v>
      </c>
      <c r="P13" s="20">
        <f t="shared" si="4"/>
        <v>21730.050000000003</v>
      </c>
    </row>
    <row r="14" spans="1:20" s="16" customFormat="1" ht="60" x14ac:dyDescent="0.25">
      <c r="A14" s="17">
        <v>10</v>
      </c>
      <c r="B14" s="17" t="s">
        <v>16</v>
      </c>
      <c r="C14" s="18" t="s">
        <v>19</v>
      </c>
      <c r="D14" s="19" t="s">
        <v>30</v>
      </c>
      <c r="E14" s="19" t="s">
        <v>33</v>
      </c>
      <c r="F14" s="19">
        <v>5</v>
      </c>
      <c r="G14" s="20">
        <v>11603.04</v>
      </c>
      <c r="H14" s="20">
        <v>11719.07</v>
      </c>
      <c r="I14" s="20">
        <v>11836.26</v>
      </c>
      <c r="J14" s="20">
        <f t="shared" si="0"/>
        <v>11719.456666666667</v>
      </c>
      <c r="K14" s="20">
        <f t="shared" si="7"/>
        <v>11719.46</v>
      </c>
      <c r="L14" s="17">
        <f t="shared" si="6"/>
        <v>82.456061733911525</v>
      </c>
      <c r="M14" s="17">
        <f t="shared" si="1"/>
        <v>58597.28333333334</v>
      </c>
      <c r="N14" s="22">
        <f t="shared" si="2"/>
        <v>0.70358263253311959</v>
      </c>
      <c r="O14" s="17" t="str">
        <f t="shared" si="8"/>
        <v>ОДНОРОДНЫЕ</v>
      </c>
      <c r="P14" s="20">
        <f t="shared" si="4"/>
        <v>58597.299999999996</v>
      </c>
    </row>
    <row r="15" spans="1:20" s="16" customFormat="1" ht="84" x14ac:dyDescent="0.25">
      <c r="A15" s="17">
        <v>11</v>
      </c>
      <c r="B15" s="17" t="s">
        <v>16</v>
      </c>
      <c r="C15" s="18" t="s">
        <v>19</v>
      </c>
      <c r="D15" s="19" t="s">
        <v>31</v>
      </c>
      <c r="E15" s="19" t="s">
        <v>33</v>
      </c>
      <c r="F15" s="19">
        <v>2</v>
      </c>
      <c r="G15" s="20">
        <v>7808.04</v>
      </c>
      <c r="H15" s="20">
        <v>7886.12</v>
      </c>
      <c r="I15" s="20">
        <v>7964.98</v>
      </c>
      <c r="J15" s="20">
        <f t="shared" si="0"/>
        <v>7886.38</v>
      </c>
      <c r="K15" s="20">
        <f t="shared" si="7"/>
        <v>7886.38</v>
      </c>
      <c r="L15" s="17">
        <f t="shared" si="6"/>
        <v>55.486897552485168</v>
      </c>
      <c r="M15" s="17">
        <f t="shared" si="1"/>
        <v>15772.759999999998</v>
      </c>
      <c r="N15" s="22">
        <f t="shared" si="2"/>
        <v>0.70357879727435357</v>
      </c>
      <c r="O15" s="17" t="str">
        <f t="shared" si="8"/>
        <v>ОДНОРОДНЫЕ</v>
      </c>
      <c r="P15" s="20">
        <f t="shared" si="4"/>
        <v>15772.76</v>
      </c>
    </row>
    <row r="16" spans="1:20" s="16" customFormat="1" ht="52.5" x14ac:dyDescent="0.25">
      <c r="A16" s="17">
        <v>12</v>
      </c>
      <c r="B16" s="17" t="s">
        <v>16</v>
      </c>
      <c r="C16" s="18" t="s">
        <v>20</v>
      </c>
      <c r="D16" s="19" t="s">
        <v>32</v>
      </c>
      <c r="E16" s="19" t="s">
        <v>33</v>
      </c>
      <c r="F16" s="19">
        <v>1</v>
      </c>
      <c r="G16" s="20">
        <v>11539.01</v>
      </c>
      <c r="H16" s="20">
        <v>11654.4</v>
      </c>
      <c r="I16" s="20">
        <v>11770.94</v>
      </c>
      <c r="J16" s="20">
        <f t="shared" si="0"/>
        <v>11654.783333333333</v>
      </c>
      <c r="K16" s="20">
        <f t="shared" si="7"/>
        <v>11654.78</v>
      </c>
      <c r="L16" s="17">
        <f t="shared" si="6"/>
        <v>81.999973882109771</v>
      </c>
      <c r="M16" s="17">
        <f t="shared" si="1"/>
        <v>11654.783333333333</v>
      </c>
      <c r="N16" s="22">
        <f t="shared" si="2"/>
        <v>0.703573558914521</v>
      </c>
      <c r="O16" s="17" t="str">
        <f t="shared" si="8"/>
        <v>ОДНОРОДНЫЕ</v>
      </c>
      <c r="P16" s="20">
        <f t="shared" si="4"/>
        <v>11654.78</v>
      </c>
    </row>
    <row r="17" spans="1:16" s="16" customFormat="1" ht="18" customHeight="1" x14ac:dyDescent="0.25">
      <c r="A17" s="17"/>
      <c r="B17" s="17"/>
      <c r="C17" s="23"/>
      <c r="D17" s="17"/>
      <c r="E17" s="17"/>
      <c r="F17" s="21"/>
      <c r="G17" s="24">
        <f>G5*F5+G6*F6+G7*F7+G8*F8+G9*F9+G10*F10+G11*F11+G12*F12+G13*F13+G14*F14+G15*F15+G16*F16</f>
        <v>170064.57</v>
      </c>
      <c r="H17" s="24">
        <f>H5*F5+H6*F6+H7*F7+H8*F8+H9*F9+H10*F10+H11*F11+H12*F12+H13*F13+H14*F14+H15*F15+H16*F16</f>
        <v>171765.09999999998</v>
      </c>
      <c r="I17" s="24">
        <f>I5*F5+I6*F6+I7*F7+I8*F8+I9*F9+I10*F10+I11*F11+I12*F12+I13*F13+I14*F14+I15*F15+I16*F16</f>
        <v>173482.63999999998</v>
      </c>
      <c r="J17" s="40"/>
      <c r="K17" s="40"/>
      <c r="L17" s="40"/>
      <c r="M17" s="40"/>
      <c r="N17" s="40"/>
      <c r="O17" s="40"/>
      <c r="P17" s="25">
        <f>SUM(P5:P16)</f>
        <v>171771.05000000002</v>
      </c>
    </row>
    <row r="18" spans="1:16" s="16" customFormat="1" ht="16.5" customHeight="1" x14ac:dyDescent="0.2">
      <c r="A18" s="26"/>
      <c r="B18" s="26"/>
      <c r="C18" s="27"/>
      <c r="D18" s="41" t="s">
        <v>6</v>
      </c>
      <c r="E18" s="41"/>
      <c r="F18" s="41"/>
      <c r="G18" s="41"/>
      <c r="H18" s="41"/>
      <c r="I18" s="41"/>
      <c r="J18" s="42">
        <f>P17</f>
        <v>171771.05000000002</v>
      </c>
      <c r="K18" s="43"/>
      <c r="L18" s="43"/>
      <c r="M18" s="33"/>
      <c r="N18" s="28"/>
      <c r="O18" s="29"/>
      <c r="P18" s="30"/>
    </row>
    <row r="19" spans="1:16" ht="27" customHeight="1" x14ac:dyDescent="0.2">
      <c r="A19" s="6"/>
      <c r="B19" s="6"/>
      <c r="C19" s="9"/>
      <c r="D19" s="31"/>
      <c r="E19" s="31"/>
      <c r="F19" s="31"/>
      <c r="G19" s="31"/>
      <c r="H19" s="31"/>
      <c r="I19" s="31"/>
      <c r="J19" s="31"/>
      <c r="K19" s="31"/>
      <c r="L19" s="32"/>
      <c r="M19" s="32"/>
      <c r="N19" s="6"/>
      <c r="O19" s="7"/>
      <c r="P19" s="8"/>
    </row>
    <row r="20" spans="1:16" ht="20.25" customHeight="1" x14ac:dyDescent="0.2">
      <c r="A20" s="6"/>
      <c r="B20" s="6"/>
      <c r="C20" s="9"/>
      <c r="D20" s="39" t="s">
        <v>9</v>
      </c>
      <c r="E20" s="46"/>
      <c r="F20" s="46"/>
      <c r="G20" s="46"/>
      <c r="H20" s="46"/>
      <c r="I20" s="46"/>
      <c r="J20" s="46"/>
      <c r="K20" s="46"/>
      <c r="L20" s="44" t="s">
        <v>10</v>
      </c>
      <c r="M20" s="44"/>
      <c r="N20" s="45"/>
      <c r="O20" s="45"/>
      <c r="P20" s="45"/>
    </row>
    <row r="21" spans="1:16" ht="12.75" customHeight="1" x14ac:dyDescent="0.2">
      <c r="A21" s="10"/>
      <c r="B21" s="10"/>
      <c r="C21" s="11"/>
      <c r="D21" s="39" t="s">
        <v>41</v>
      </c>
      <c r="E21" s="46"/>
      <c r="F21" s="46"/>
      <c r="G21" s="46"/>
      <c r="H21" s="46"/>
      <c r="I21" s="46"/>
      <c r="J21" s="46"/>
      <c r="K21" s="46"/>
      <c r="L21" s="45"/>
      <c r="M21" s="45"/>
      <c r="N21" s="45"/>
      <c r="O21" s="45"/>
      <c r="P21" s="45"/>
    </row>
    <row r="22" spans="1:16" ht="36" customHeight="1" x14ac:dyDescent="0.2">
      <c r="A22" s="10"/>
      <c r="B22" s="10"/>
      <c r="C22" s="11"/>
      <c r="D22" s="13"/>
      <c r="E22" s="47"/>
      <c r="F22" s="48"/>
      <c r="G22" s="48"/>
      <c r="H22" s="48"/>
      <c r="I22" s="48"/>
      <c r="J22" s="48"/>
      <c r="K22" s="48"/>
      <c r="L22" s="45"/>
      <c r="M22" s="45"/>
      <c r="N22" s="45"/>
      <c r="O22" s="45"/>
      <c r="P22" s="45"/>
    </row>
    <row r="23" spans="1:16" ht="12.75" hidden="1" customHeight="1" x14ac:dyDescent="0.25">
      <c r="A23" s="10"/>
      <c r="B23" s="10"/>
      <c r="C23" s="11"/>
      <c r="D23" s="49"/>
      <c r="E23" s="50"/>
      <c r="F23" s="50"/>
      <c r="G23" s="50"/>
      <c r="H23" s="50"/>
      <c r="I23" s="50"/>
      <c r="J23" s="50"/>
      <c r="K23" s="50"/>
      <c r="L23" s="45"/>
      <c r="M23" s="45"/>
      <c r="N23" s="45"/>
      <c r="O23" s="45"/>
      <c r="P23" s="45"/>
    </row>
    <row r="24" spans="1:16" ht="33.75" customHeight="1" x14ac:dyDescent="0.25">
      <c r="A24" s="10"/>
      <c r="B24" s="10"/>
      <c r="C24" s="11"/>
      <c r="D24" s="51" t="s">
        <v>37</v>
      </c>
      <c r="E24" s="51"/>
      <c r="F24" s="51"/>
      <c r="G24" s="51"/>
      <c r="H24" s="51"/>
      <c r="I24" s="51"/>
      <c r="J24" s="51"/>
    </row>
    <row r="25" spans="1:16" ht="89.25" customHeight="1" x14ac:dyDescent="0.25">
      <c r="A25" s="34"/>
      <c r="B25" s="34"/>
      <c r="C25" s="34"/>
      <c r="D25" s="52" t="s">
        <v>38</v>
      </c>
      <c r="E25" s="52"/>
      <c r="F25" s="52"/>
      <c r="G25" s="52"/>
      <c r="H25" s="52"/>
      <c r="I25" s="52"/>
      <c r="J25" s="52"/>
    </row>
    <row r="26" spans="1:16" ht="65.25" customHeight="1" x14ac:dyDescent="0.25"/>
    <row r="27" spans="1:16" ht="65.25" customHeight="1" x14ac:dyDescent="0.25">
      <c r="A27" s="39"/>
      <c r="B27" s="39"/>
      <c r="C27" s="39"/>
      <c r="D27" s="39"/>
      <c r="E27" s="39"/>
      <c r="F27" s="39"/>
    </row>
    <row r="28" spans="1:16" ht="65.25" customHeight="1" x14ac:dyDescent="0.25">
      <c r="H28" s="4"/>
    </row>
    <row r="29" spans="1:16" ht="65.25" customHeight="1" x14ac:dyDescent="0.25">
      <c r="H29" s="4"/>
      <c r="I29" s="4"/>
      <c r="J29" s="12"/>
      <c r="K29" s="12"/>
      <c r="O29" s="14"/>
      <c r="P29" s="4"/>
    </row>
    <row r="30" spans="1:16" ht="65.25" customHeight="1" x14ac:dyDescent="0.25"/>
    <row r="31" spans="1:16" ht="65.25" customHeight="1" x14ac:dyDescent="0.25"/>
    <row r="32" spans="1:16" ht="65.25" customHeight="1" x14ac:dyDescent="0.25"/>
    <row r="33" ht="65.25" customHeight="1" x14ac:dyDescent="0.25"/>
    <row r="34" ht="65.25" customHeight="1" x14ac:dyDescent="0.25"/>
    <row r="35" ht="65.25" customHeight="1" x14ac:dyDescent="0.25"/>
    <row r="36" ht="65.25" customHeight="1" x14ac:dyDescent="0.25"/>
    <row r="37" ht="65.25" customHeight="1" x14ac:dyDescent="0.25"/>
    <row r="38" ht="65.25" customHeight="1" x14ac:dyDescent="0.25"/>
    <row r="39" ht="65.25" customHeight="1" x14ac:dyDescent="0.25"/>
    <row r="40" ht="65.25" customHeight="1" x14ac:dyDescent="0.25"/>
    <row r="41" ht="65.25" customHeight="1" x14ac:dyDescent="0.25"/>
    <row r="42" ht="65.25" customHeight="1" x14ac:dyDescent="0.25"/>
    <row r="43" ht="65.25" customHeight="1" x14ac:dyDescent="0.25"/>
    <row r="44" ht="65.25" customHeight="1" x14ac:dyDescent="0.25"/>
    <row r="45" ht="65.25" customHeight="1" x14ac:dyDescent="0.25"/>
    <row r="46" ht="65.25" customHeight="1" x14ac:dyDescent="0.25"/>
    <row r="47" ht="65.25" customHeight="1" x14ac:dyDescent="0.25"/>
    <row r="48" ht="65.25" customHeight="1" x14ac:dyDescent="0.25"/>
    <row r="49" spans="17:248" ht="25.5" customHeight="1" x14ac:dyDescent="0.25">
      <c r="Q49" s="3"/>
    </row>
    <row r="50" spans="17:248" ht="25.5" customHeight="1" x14ac:dyDescent="0.25"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</row>
    <row r="51" spans="17:248" ht="24" customHeight="1" x14ac:dyDescent="0.25"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</row>
    <row r="52" spans="17:248" ht="12.75" customHeight="1" x14ac:dyDescent="0.25"/>
    <row r="54" spans="17:248" ht="12.75" customHeight="1" x14ac:dyDescent="0.25"/>
    <row r="60" spans="17:248" ht="30.75" hidden="1" customHeight="1" x14ac:dyDescent="0.25"/>
  </sheetData>
  <mergeCells count="27">
    <mergeCell ref="P1:T2"/>
    <mergeCell ref="D2:O2"/>
    <mergeCell ref="D1:O1"/>
    <mergeCell ref="P3:P4"/>
    <mergeCell ref="D3:D4"/>
    <mergeCell ref="K3:K4"/>
    <mergeCell ref="L3:L4"/>
    <mergeCell ref="M3:M4"/>
    <mergeCell ref="N3:N4"/>
    <mergeCell ref="J3:J4"/>
    <mergeCell ref="O3:O4"/>
    <mergeCell ref="A27:F27"/>
    <mergeCell ref="J17:O17"/>
    <mergeCell ref="D18:I18"/>
    <mergeCell ref="J18:L18"/>
    <mergeCell ref="L20:P23"/>
    <mergeCell ref="D21:K21"/>
    <mergeCell ref="E22:K22"/>
    <mergeCell ref="D23:K23"/>
    <mergeCell ref="D20:K20"/>
    <mergeCell ref="D24:J24"/>
    <mergeCell ref="D25:J25"/>
    <mergeCell ref="A3:A4"/>
    <mergeCell ref="B3:B4"/>
    <mergeCell ref="C3:C4"/>
    <mergeCell ref="E3:E4"/>
    <mergeCell ref="F3:F4"/>
  </mergeCells>
  <phoneticPr fontId="5" type="noConversion"/>
  <conditionalFormatting sqref="O5:O16">
    <cfRule type="containsText" dxfId="2" priority="1" operator="containsText" text="НЕОДНОРОДНЫЕ">
      <formula>NOT(ISERROR(SEARCH("НЕОДНОРОДНЫЕ",O5)))</formula>
    </cfRule>
    <cfRule type="containsText" dxfId="1" priority="2" operator="containsText" text="ОДНОРОДНЫЕ">
      <formula>NOT(ISERROR(SEARCH("ОДНОРОДНЫЕ",O5)))</formula>
    </cfRule>
    <cfRule type="containsText" dxfId="0" priority="3" operator="containsText" text="НЕОДНОРОДНЫЕ">
      <formula>NOT(ISERROR(SEARCH("НЕОДНОРОДНЫЕ",O5)))</formula>
    </cfRule>
  </conditionalFormatting>
  <pageMargins left="0.25" right="0.25" top="0.75" bottom="0.75" header="0.3" footer="0.3"/>
  <pageSetup paperSize="9" scale="60" fitToHeight="0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2026-09-08T11:42:25Z</dcterms:modified>
</cp:coreProperties>
</file>