
<file path=[Content_Types].xml><?xml version="1.0" encoding="utf-8"?>
<Types xmlns="http://schemas.openxmlformats.org/package/2006/content-types">
  <Default Extension="svg" ContentType="image/svg+xml"/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Расчет цены" sheetId="1" state="visible" r:id="rId1"/>
    <sheet name="список сотрудников 1 этап" sheetId="2" state="visible" r:id="rId2"/>
  </sheets>
  <definedNames>
    <definedName name="_xlnm.Print_Area" localSheetId="0">'Расчет цены'!$A$1:$Q$11</definedName>
  </definedNames>
  <calcPr/>
</workbook>
</file>

<file path=xl/sharedStrings.xml><?xml version="1.0" encoding="utf-8"?>
<sst xmlns="http://schemas.openxmlformats.org/spreadsheetml/2006/main" count="66" uniqueCount="66">
  <si>
    <t xml:space="preserve">Обоснование начальной (максимальной) цены контракта (Н(М)ЦК)
</t>
  </si>
  <si>
    <t>№</t>
  </si>
  <si>
    <t xml:space="preserve">Наименование Услуги</t>
  </si>
  <si>
    <t xml:space="preserve">Ед. изм</t>
  </si>
  <si>
    <t>Кол-во</t>
  </si>
  <si>
    <t xml:space="preserve">Ценовая информация стоимости объекта закупки, (руб) за ед.изм.</t>
  </si>
  <si>
    <t xml:space="preserve">Данные реестра контрактов (руб./ед.изм.)</t>
  </si>
  <si>
    <t xml:space="preserve">Данные статистики</t>
  </si>
  <si>
    <t xml:space="preserve">Оценка однородности совокупности значений выявленных цен, используемых в расчете Н(М)ЦК</t>
  </si>
  <si>
    <t xml:space="preserve">Н(М)ЦК,  определяемая методом сопоставимых рыночных цен (анализа рынка)</t>
  </si>
  <si>
    <t xml:space="preserve">Источник №1 (вх. № 8764 от 14.09.2026)</t>
  </si>
  <si>
    <t xml:space="preserve">Источник №2   (вх. № 8585 от 14.09.2026)</t>
  </si>
  <si>
    <t xml:space="preserve">Источник №3          (вх. № 8767 от 14.09.2026)</t>
  </si>
  <si>
    <t xml:space="preserve">Номер сведений о контракте №___ от </t>
  </si>
  <si>
    <r>
      <t xml:space="preserve">Средняя арифметическая цена за единицу     &lt;</t>
    </r>
    <r>
      <rPr>
        <b/>
        <i/>
        <sz val="8"/>
        <rFont val="Times New Roman"/>
      </rPr>
      <t>ц</t>
    </r>
    <r>
      <rPr>
        <b/>
        <sz val="8"/>
        <rFont val="Times New Roman"/>
      </rPr>
      <t xml:space="preserve">&gt; </t>
    </r>
  </si>
  <si>
    <t xml:space="preserve">Среднее квадратичное отклонение</t>
  </si>
  <si>
    <r>
      <t xml:space="preserve">коэффициент вариации цен V (%)           </t>
    </r>
    <r>
      <rPr>
        <i/>
        <sz val="8"/>
        <rFont val="Times New Roman"/>
      </rPr>
      <t xml:space="preserve">         (не должен превышать 33%)</t>
    </r>
  </si>
  <si>
    <r>
      <rPr>
        <b/>
        <sz val="8"/>
        <rFont val="Times New Roman"/>
      </rPr>
      <t xml:space="preserve">Расчет Н(М)ЦК по формуле</t>
    </r>
    <r>
      <rPr>
        <sz val="8"/>
        <rFont val="Times New Roman"/>
      </rPr>
      <t xml:space="preserve">                                         v - количество (объем) закупаемого товара (работы, услуги);
n - количество значений, используемых в расчете;
i - номер источника ценовой информации;
     - цена единицы</t>
    </r>
  </si>
  <si>
    <t xml:space="preserve">Цена за единицу изм. (руб.)</t>
  </si>
  <si>
    <t xml:space="preserve">Н(М)ЦК с учетом округления цены за единицу (руб.)</t>
  </si>
  <si>
    <t>1</t>
  </si>
  <si>
    <t xml:space="preserve">Специальная проверка и Специальные исследования МФУ Pantum BM5201ADN (s/n: CS2VV007SQ)</t>
  </si>
  <si>
    <t xml:space="preserve">усл. ед.</t>
  </si>
  <si>
    <t>3</t>
  </si>
  <si>
    <t xml:space="preserve">Специальная проверка картриджа RDR DL-R5220</t>
  </si>
  <si>
    <t>4</t>
  </si>
  <si>
    <t xml:space="preserve">Специальная проверка картриджа RTC TL-R5220X</t>
  </si>
  <si>
    <t xml:space="preserve">ИТОГО </t>
  </si>
  <si>
    <t xml:space="preserve">В результате проведенного расчета Н(М)ЦК,  контракта составила:</t>
  </si>
  <si>
    <t>руб.</t>
  </si>
  <si>
    <t>Должность</t>
  </si>
  <si>
    <t>Ф.И.О</t>
  </si>
  <si>
    <t xml:space="preserve">Дата обучения</t>
  </si>
  <si>
    <t xml:space="preserve">Кол-во часов</t>
  </si>
  <si>
    <t xml:space="preserve">Направить на обучение до</t>
  </si>
  <si>
    <t xml:space="preserve">Планируемое количество часов обучения</t>
  </si>
  <si>
    <t xml:space="preserve">График обучения на 2023 год (квартал)</t>
  </si>
  <si>
    <t xml:space="preserve">Начальник филиала</t>
  </si>
  <si>
    <t xml:space="preserve">Батракова Г.Е.</t>
  </si>
  <si>
    <t xml:space="preserve">Заместитель начальника филиала</t>
  </si>
  <si>
    <t xml:space="preserve">Дворник С. Н.</t>
  </si>
  <si>
    <t xml:space="preserve">Начальник отдела организации государственных закупок</t>
  </si>
  <si>
    <t xml:space="preserve">Солтес И.С.</t>
  </si>
  <si>
    <t xml:space="preserve">Ведущий экономист</t>
  </si>
  <si>
    <t xml:space="preserve">Хабирова Ю. Р.</t>
  </si>
  <si>
    <t xml:space="preserve">Фисенко Т. Н.</t>
  </si>
  <si>
    <t xml:space="preserve">Начальник отдела </t>
  </si>
  <si>
    <t xml:space="preserve">Филатова И. С.</t>
  </si>
  <si>
    <t xml:space="preserve">Заместитель начальника отдела</t>
  </si>
  <si>
    <t xml:space="preserve">Иванова К. А.</t>
  </si>
  <si>
    <t xml:space="preserve">Ведущий юрисконсульт</t>
  </si>
  <si>
    <t xml:space="preserve">Гричух Е. О.</t>
  </si>
  <si>
    <t xml:space="preserve">Заместитель начальника отдела бюджетного учета и отчетности</t>
  </si>
  <si>
    <t xml:space="preserve">Томилова С.Л.</t>
  </si>
  <si>
    <t xml:space="preserve">Заровнятных М.А.</t>
  </si>
  <si>
    <t xml:space="preserve">Начальник отдела технической эксплуатации зданий</t>
  </si>
  <si>
    <t xml:space="preserve">Наумова Н.Р.</t>
  </si>
  <si>
    <t xml:space="preserve">Заместитель начальника Отдела № 3 Филиала (г. Челябинск)</t>
  </si>
  <si>
    <t xml:space="preserve">Казаков Д.А.</t>
  </si>
  <si>
    <t>-</t>
  </si>
  <si>
    <t xml:space="preserve">Заместитель начальника Отдела № 5 Филиала (г. Салехард)</t>
  </si>
  <si>
    <t xml:space="preserve">Колосенко А.Н.</t>
  </si>
  <si>
    <t xml:space="preserve">Начальник Отдела № 7 Филиала (г. Киров)</t>
  </si>
  <si>
    <t xml:space="preserve">Попова Е.Е.</t>
  </si>
  <si>
    <t xml:space="preserve">Ведущий инженер Отдела № 11 Филиала (г. Уфа)</t>
  </si>
  <si>
    <t xml:space="preserve">Шайбаков Р.Ф.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</si>
</sst>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3">
    <numFmt numFmtId="160" formatCode="0.00;[Red]0.00"/>
    <numFmt numFmtId="161" formatCode="0;[Red]0"/>
    <numFmt numFmtId="162" formatCode="0.0000"/>
  </numFmts>
  <fonts count="20">
    <font>
      <sz val="11.000000"/>
      <color theme="1"/>
      <name val="Calibri"/>
      <scheme val="minor"/>
    </font>
    <font>
      <sz val="10.000000"/>
      <color theme="1"/>
      <name val="Times New Roman"/>
    </font>
    <font>
      <sz val="8.000000"/>
      <color theme="1"/>
      <name val="Times New Roman"/>
    </font>
    <font>
      <b/>
      <sz val="14.000000"/>
      <name val="Times New Roman"/>
    </font>
    <font>
      <b/>
      <sz val="8.000000"/>
      <name val="Times New Roman"/>
    </font>
    <font>
      <sz val="8.000000"/>
      <name val="Times New Roman"/>
    </font>
    <font>
      <b/>
      <sz val="8.000000"/>
      <color theme="1"/>
      <name val="Times New Roman"/>
    </font>
    <font>
      <sz val="11.000000"/>
      <color theme="1"/>
      <name val="Times New Roman"/>
    </font>
    <font>
      <sz val="10.000000"/>
      <name val="Times New Roman"/>
    </font>
    <font>
      <sz val="11.000000"/>
      <name val="Times New Roman"/>
    </font>
    <font>
      <b/>
      <sz val="11.000000"/>
      <name val="Times New Roman"/>
    </font>
    <font>
      <b/>
      <sz val="10.000000"/>
      <color theme="1"/>
      <name val="Times New Roman"/>
    </font>
    <font>
      <b/>
      <sz val="10.000000"/>
      <name val="Times New Roman"/>
    </font>
    <font>
      <b/>
      <sz val="11.000000"/>
      <color theme="1"/>
      <name val="Calibri"/>
      <scheme val="minor"/>
    </font>
    <font>
      <b/>
      <sz val="11.000000"/>
      <color theme="1"/>
      <name val="Times New Roman"/>
    </font>
    <font>
      <b/>
      <sz val="12.000000"/>
      <color theme="1"/>
      <name val="Times New Roman"/>
    </font>
    <font>
      <sz val="12.000000"/>
      <color theme="1"/>
      <name val="Times New Roman"/>
    </font>
    <font>
      <sz val="12.000000"/>
      <name val="Times New Roman"/>
    </font>
    <font>
      <b/>
      <sz val="10.000000"/>
      <color rgb="FF002060"/>
      <name val="Times New Roman"/>
    </font>
    <font>
      <sz val="12.000000"/>
      <color rgb="FF00206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indexed="65"/>
        <bgColor indexed="65"/>
      </patternFill>
    </fill>
  </fills>
  <borders count="9">
    <border>
      <left style="none"/>
      <right style="none"/>
      <top style="none"/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none"/>
      <right style="none"/>
      <top style="medium">
        <color auto="1"/>
      </top>
      <bottom style="none"/>
      <diagonal style="none"/>
    </border>
    <border>
      <left style="none"/>
      <right style="medium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 style="none"/>
    </border>
    <border>
      <left style="none"/>
      <right style="medium">
        <color auto="1"/>
      </right>
      <top style="medium">
        <color auto="1"/>
      </top>
      <bottom style="medium">
        <color auto="1"/>
      </bottom>
      <diagonal style="none"/>
    </border>
    <border>
      <left style="medium">
        <color auto="1"/>
      </left>
      <right style="medium">
        <color auto="1"/>
      </right>
      <top style="none"/>
      <bottom style="medium">
        <color auto="1"/>
      </bottom>
      <diagonal style="none"/>
    </border>
    <border>
      <left style="none"/>
      <right style="medium">
        <color auto="1"/>
      </right>
      <top style="none"/>
      <bottom style="medium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53">
    <xf fontId="0" fillId="0" borderId="0" numFmtId="0" xfId="0"/>
    <xf fontId="1" fillId="0" borderId="0" numFmtId="0" xfId="0" applyFont="1"/>
    <xf fontId="2" fillId="0" borderId="0" numFmtId="0" xfId="0" applyFont="1"/>
    <xf fontId="3" fillId="0" borderId="1" numFmtId="0" xfId="0" applyFont="1" applyBorder="1" applyAlignment="1">
      <alignment horizontal="center" vertical="top" wrapText="1"/>
    </xf>
    <xf fontId="3" fillId="0" borderId="2" numFmtId="0" xfId="0" applyFont="1" applyBorder="1" applyAlignment="1">
      <alignment horizontal="center" vertical="top" wrapText="1"/>
    </xf>
    <xf fontId="3" fillId="0" borderId="3" numFmtId="0" xfId="0" applyFont="1" applyBorder="1" applyAlignment="1">
      <alignment horizontal="center" vertical="top" wrapText="1"/>
    </xf>
    <xf fontId="2" fillId="0" borderId="0" numFmtId="0" xfId="0" applyFont="1" applyAlignment="1">
      <alignment vertical="top"/>
    </xf>
    <xf fontId="4" fillId="0" borderId="4" numFmtId="0" xfId="0" applyFont="1" applyBorder="1" applyAlignment="1">
      <alignment horizontal="center" vertical="top" wrapText="1"/>
    </xf>
    <xf fontId="4" fillId="0" borderId="4" numFmtId="2" xfId="0" applyNumberFormat="1" applyFont="1" applyBorder="1" applyAlignment="1">
      <alignment horizontal="center" vertical="top" wrapText="1"/>
    </xf>
    <xf fontId="4" fillId="2" borderId="4" numFmtId="0" xfId="0" applyFont="1" applyFill="1" applyBorder="1" applyAlignment="1">
      <alignment horizontal="center" vertical="top" wrapText="1"/>
    </xf>
    <xf fontId="5" fillId="0" borderId="4" numFmtId="0" xfId="0" applyFont="1" applyBorder="1" applyAlignment="1">
      <alignment horizontal="center" vertical="top" wrapText="1"/>
    </xf>
    <xf fontId="6" fillId="0" borderId="4" numFmtId="0" xfId="0" applyFont="1" applyBorder="1" applyAlignment="1">
      <alignment horizontal="center" vertical="top" wrapText="1"/>
    </xf>
    <xf fontId="7" fillId="0" borderId="0" numFmtId="0" xfId="0" applyFont="1" applyAlignment="1">
      <alignment horizontal="center" vertical="center" wrapText="1"/>
    </xf>
    <xf fontId="7" fillId="0" borderId="0" numFmtId="0" xfId="0" applyFont="1" applyAlignment="1">
      <alignment horizontal="center" vertical="center"/>
    </xf>
    <xf fontId="8" fillId="0" borderId="4" numFmtId="49" xfId="0" applyNumberFormat="1" applyFont="1" applyBorder="1" applyAlignment="1">
      <alignment horizontal="center" vertical="center" wrapText="1"/>
    </xf>
    <xf fontId="9" fillId="0" borderId="0" numFmtId="0" xfId="0" applyFont="1" applyAlignment="1">
      <alignment wrapText="1"/>
    </xf>
    <xf fontId="1" fillId="0" borderId="4" numFmtId="160" xfId="0" applyNumberFormat="1" applyFont="1" applyBorder="1" applyAlignment="1">
      <alignment horizontal="center" vertical="center" wrapText="1"/>
    </xf>
    <xf fontId="9" fillId="0" borderId="4" numFmtId="161" xfId="0" applyNumberFormat="1" applyFont="1" applyBorder="1" applyAlignment="1">
      <alignment horizontal="center" vertical="center" wrapText="1"/>
    </xf>
    <xf fontId="9" fillId="0" borderId="4" numFmtId="4" xfId="0" applyNumberFormat="1" applyFont="1" applyBorder="1" applyAlignment="1">
      <alignment horizontal="center" vertical="center" wrapText="1"/>
    </xf>
    <xf fontId="9" fillId="0" borderId="4" numFmtId="4" xfId="0" applyNumberFormat="1" applyFont="1" applyBorder="1" applyAlignment="1">
      <alignment horizontal="center" vertical="center"/>
    </xf>
    <xf fontId="10" fillId="0" borderId="4" numFmtId="4" xfId="0" applyNumberFormat="1" applyFont="1" applyBorder="1" applyAlignment="1">
      <alignment horizontal="center" vertical="center" wrapText="1"/>
    </xf>
    <xf fontId="7" fillId="0" borderId="4" numFmtId="4" xfId="0" applyNumberFormat="1" applyFont="1" applyBorder="1" applyAlignment="1">
      <alignment horizontal="center" vertical="center"/>
    </xf>
    <xf fontId="7" fillId="0" borderId="0" numFmtId="4" xfId="0" applyNumberFormat="1" applyFont="1" applyAlignment="1">
      <alignment horizontal="center" vertical="center"/>
    </xf>
    <xf fontId="9" fillId="0" borderId="4" numFmtId="0" xfId="0" applyFont="1" applyBorder="1" applyAlignment="1">
      <alignment vertical="center" wrapText="1"/>
    </xf>
    <xf fontId="1" fillId="0" borderId="0" numFmtId="4" xfId="0" applyNumberFormat="1" applyFont="1" applyAlignment="1">
      <alignment horizontal="center" vertical="center"/>
    </xf>
    <xf fontId="11" fillId="0" borderId="0" numFmtId="0" xfId="0" applyFont="1"/>
    <xf fontId="12" fillId="0" borderId="4" numFmtId="0" xfId="0" applyFont="1" applyBorder="1" applyAlignment="1">
      <alignment horizontal="center" vertical="center" wrapText="1"/>
    </xf>
    <xf fontId="13" fillId="0" borderId="4" numFmtId="0" xfId="0" applyFont="1" applyBorder="1" applyAlignment="1">
      <alignment wrapText="1"/>
    </xf>
    <xf fontId="10" fillId="0" borderId="4" numFmtId="3" xfId="0" applyNumberFormat="1" applyFont="1" applyBorder="1" applyAlignment="1">
      <alignment horizontal="center" vertical="center" wrapText="1"/>
    </xf>
    <xf fontId="14" fillId="0" borderId="4" numFmtId="4" xfId="0" applyNumberFormat="1" applyFont="1" applyBorder="1" applyAlignment="1">
      <alignment horizontal="center" vertical="center"/>
    </xf>
    <xf fontId="6" fillId="0" borderId="0" numFmtId="4" xfId="0" applyNumberFormat="1" applyFont="1" applyAlignment="1">
      <alignment horizontal="center" vertical="center"/>
    </xf>
    <xf fontId="15" fillId="0" borderId="0" numFmtId="0" xfId="0" applyFont="1"/>
    <xf fontId="16" fillId="0" borderId="0" numFmtId="0" xfId="0" applyFont="1"/>
    <xf fontId="1" fillId="0" borderId="0" numFmtId="4" xfId="0" applyNumberFormat="1" applyFont="1" applyAlignment="1">
      <alignment horizontal="center"/>
    </xf>
    <xf fontId="16" fillId="0" borderId="0" numFmtId="4" xfId="0" applyNumberFormat="1" applyFont="1"/>
    <xf fontId="1" fillId="0" borderId="0" numFmtId="4" xfId="0" applyNumberFormat="1" applyFont="1"/>
    <xf fontId="9" fillId="0" borderId="0" numFmtId="0" xfId="0" applyFont="1" applyAlignment="1" applyProtection="1">
      <alignment vertical="center"/>
      <protection locked="0"/>
    </xf>
    <xf fontId="17" fillId="0" borderId="0" numFmtId="0" xfId="0" applyFont="1" applyAlignment="1" applyProtection="1">
      <alignment horizontal="left" vertical="top" wrapText="1"/>
      <protection locked="0"/>
    </xf>
    <xf fontId="17" fillId="0" borderId="0" numFmtId="0" xfId="0" applyFont="1"/>
    <xf fontId="17" fillId="0" borderId="0" numFmtId="0" xfId="0" applyFont="1" applyAlignment="1" applyProtection="1">
      <alignment wrapText="1"/>
      <protection locked="0"/>
    </xf>
    <xf fontId="17" fillId="0" borderId="0" numFmtId="162" xfId="0" applyNumberFormat="1" applyFont="1" applyAlignment="1" applyProtection="1">
      <alignment horizontal="center" vertical="center"/>
      <protection locked="0"/>
    </xf>
    <xf fontId="17" fillId="0" borderId="0" numFmtId="4" xfId="0" applyNumberFormat="1" applyFont="1" applyAlignment="1" applyProtection="1">
      <alignment horizontal="center" wrapText="1"/>
      <protection locked="0"/>
    </xf>
    <xf fontId="9" fillId="0" borderId="0" numFmtId="4" xfId="0" applyNumberFormat="1" applyFont="1" applyAlignment="1" applyProtection="1">
      <alignment vertical="center"/>
      <protection locked="0"/>
    </xf>
    <xf fontId="5" fillId="0" borderId="0" numFmtId="0" xfId="0" applyFont="1" applyAlignment="1" applyProtection="1">
      <alignment vertical="center"/>
      <protection locked="0"/>
    </xf>
    <xf fontId="11" fillId="0" borderId="0" numFmtId="0" xfId="0" applyFont="1" applyAlignment="1">
      <alignment horizontal="left"/>
    </xf>
    <xf fontId="12" fillId="0" borderId="0" numFmtId="4" xfId="0" applyNumberFormat="1" applyFont="1" applyAlignment="1">
      <alignment horizontal="center" vertical="center" wrapText="1"/>
    </xf>
    <xf fontId="11" fillId="0" borderId="0" numFmtId="4" xfId="0" applyNumberFormat="1" applyFont="1"/>
    <xf fontId="18" fillId="0" borderId="5" numFmtId="0" xfId="0" applyFont="1" applyBorder="1" applyAlignment="1">
      <alignment horizontal="center" vertical="center" wrapText="1"/>
    </xf>
    <xf fontId="18" fillId="0" borderId="6" numFmtId="0" xfId="0" applyFont="1" applyBorder="1" applyAlignment="1">
      <alignment horizontal="center" vertical="center" wrapText="1"/>
    </xf>
    <xf fontId="19" fillId="0" borderId="7" numFmtId="0" xfId="0" applyFont="1" applyBorder="1" applyAlignment="1">
      <alignment horizontal="center" vertical="center" wrapText="1"/>
    </xf>
    <xf fontId="19" fillId="0" borderId="8" numFmtId="0" xfId="0" applyFont="1" applyBorder="1" applyAlignment="1">
      <alignment horizontal="center" vertical="center" wrapText="1"/>
    </xf>
    <xf fontId="19" fillId="0" borderId="8" numFmtId="14" xfId="0" applyNumberFormat="1" applyFont="1" applyBorder="1" applyAlignment="1">
      <alignment horizontal="center" vertical="center" wrapText="1"/>
    </xf>
    <xf fontId="19" fillId="3" borderId="8" numFmtId="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media1.svg"/><Relationship Id="rId3" Type="http://schemas.openxmlformats.org/officeDocument/2006/relationships/image" Target="../media/image2.png"/><Relationship Id="rId4" Type="http://schemas.openxmlformats.org/officeDocument/2006/relationships/image" Target="../media/media2.svg"/><Relationship Id="rId5" Type="http://schemas.openxmlformats.org/officeDocument/2006/relationships/image" Target="../media/image3.png"/><Relationship Id="rId6" Type="http://schemas.openxmlformats.org/officeDocument/2006/relationships/image" Target="../media/media3.svg"/><Relationship Id="rId7" Type="http://schemas.openxmlformats.org/officeDocument/2006/relationships/image" Target="../media/image4.png"/><Relationship Id="rId8" Type="http://schemas.openxmlformats.org/officeDocument/2006/relationships/image" Target="../media/media4.sv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twoCell">
    <xdr:from>
      <xdr:col>13</xdr:col>
      <xdr:colOff>19050</xdr:colOff>
      <xdr:row>3</xdr:row>
      <xdr:rowOff>952500</xdr:rowOff>
    </xdr:from>
    <xdr:to>
      <xdr:col>14</xdr:col>
      <xdr:colOff>0</xdr:colOff>
      <xdr:row>3</xdr:row>
      <xdr:rowOff>1304925</xdr:rowOff>
    </xdr:to>
    <xdr:pic>
      <xdr:nvPicPr>
        <xdr:cNvPr id="2169" name="Picture 1"/>
        <xdr:cNvPicPr>
          <a:picLocks noChangeAspect="1" noChangeArrowheads="1"/>
        </xdr:cNvPicPr>
      </xdr:nvPicPr>
      <xdr:blipFill>
        <a:blip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/>
      </xdr:blipFill>
      <xdr:spPr bwMode="auto">
        <a:xfrm>
          <a:off x="11334750" y="2105025"/>
          <a:ext cx="9334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twoCell">
    <xdr:from>
      <xdr:col>12</xdr:col>
      <xdr:colOff>19050</xdr:colOff>
      <xdr:row>3</xdr:row>
      <xdr:rowOff>923925</xdr:rowOff>
    </xdr:from>
    <xdr:to>
      <xdr:col>12</xdr:col>
      <xdr:colOff>1019175</xdr:colOff>
      <xdr:row>3</xdr:row>
      <xdr:rowOff>1362075</xdr:rowOff>
    </xdr:to>
    <xdr:pic>
      <xdr:nvPicPr>
        <xdr:cNvPr id="2170" name="Picture 2"/>
        <xdr:cNvPicPr>
          <a:picLocks noChangeAspect="1" noChangeArrowheads="1"/>
        </xdr:cNvPicPr>
      </xdr:nvPicPr>
      <xdr:blipFill>
        <a:blip r:embed="rId3">
          <a:extLst>
            <a:ext uri="{96DAC541-7B7A-43D3-8B79-37D633B846F1}">
              <asvg:svgBlip xmlns:asvg="http://schemas.microsoft.com/office/drawing/2016/SVG/main" r:embed="rId4"/>
            </a:ext>
          </a:extLst>
        </a:blip>
        <a:stretch/>
      </xdr:blipFill>
      <xdr:spPr bwMode="auto">
        <a:xfrm>
          <a:off x="10306049" y="2076450"/>
          <a:ext cx="1000125" cy="4381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twoCell">
    <xdr:from>
      <xdr:col>14</xdr:col>
      <xdr:colOff>19050</xdr:colOff>
      <xdr:row>3</xdr:row>
      <xdr:rowOff>1462617</xdr:rowOff>
    </xdr:from>
    <xdr:to>
      <xdr:col>14</xdr:col>
      <xdr:colOff>1257299</xdr:colOff>
      <xdr:row>3</xdr:row>
      <xdr:rowOff>1824566</xdr:rowOff>
    </xdr:to>
    <xdr:pic>
      <xdr:nvPicPr>
        <xdr:cNvPr id="2171" name="Picture 5"/>
        <xdr:cNvPicPr>
          <a:picLocks noChangeAspect="1" noChangeArrowheads="1"/>
        </xdr:cNvPicPr>
      </xdr:nvPicPr>
      <xdr:blipFill>
        <a:blip r:embed="rId5">
          <a:extLst>
            <a:ext uri="{96DAC541-7B7A-43D3-8B79-37D633B846F1}">
              <asvg:svgBlip xmlns:asvg="http://schemas.microsoft.com/office/drawing/2016/SVG/main" r:embed="rId6"/>
            </a:ext>
          </a:extLst>
        </a:blip>
        <a:stretch/>
      </xdr:blipFill>
      <xdr:spPr bwMode="auto">
        <a:xfrm>
          <a:off x="7935383" y="2129367"/>
          <a:ext cx="1238250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twoCell">
    <xdr:from>
      <xdr:col>14</xdr:col>
      <xdr:colOff>150284</xdr:colOff>
      <xdr:row>3</xdr:row>
      <xdr:rowOff>1262592</xdr:rowOff>
    </xdr:from>
    <xdr:to>
      <xdr:col>14</xdr:col>
      <xdr:colOff>302683</xdr:colOff>
      <xdr:row>3</xdr:row>
      <xdr:rowOff>1491192</xdr:rowOff>
    </xdr:to>
    <xdr:pic>
      <xdr:nvPicPr>
        <xdr:cNvPr id="2172" name="Picture 6"/>
        <xdr:cNvPicPr>
          <a:picLocks noChangeAspect="1" noChangeArrowheads="1"/>
        </xdr:cNvPicPr>
      </xdr:nvPicPr>
      <xdr:blipFill>
        <a:blip r:embed="rId7">
          <a:extLst>
            <a:ext uri="{96DAC541-7B7A-43D3-8B79-37D633B846F1}">
              <asvg:svgBlip xmlns:asvg="http://schemas.microsoft.com/office/drawing/2016/SVG/main" r:embed="rId8"/>
            </a:ext>
          </a:extLst>
        </a:blip>
        <a:stretch/>
      </xdr:blipFill>
      <xdr:spPr bwMode="auto">
        <a:xfrm>
          <a:off x="8066617" y="1929342"/>
          <a:ext cx="1524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Ruler="1" topLeftCell="A2" zoomScale="90" workbookViewId="0">
      <selection activeCell="C6" activeCellId="0" sqref="C6"/>
    </sheetView>
  </sheetViews>
  <sheetFormatPr defaultColWidth="9.140625" defaultRowHeight="14.25"/>
  <cols>
    <col customWidth="1" min="1" max="1" style="1" width="4.28515625"/>
    <col customWidth="1" min="2" max="2" style="1" width="36.140625"/>
    <col customWidth="1" min="3" max="3" style="1" width="5.85546875"/>
    <col customWidth="1" min="4" max="4" style="1" width="7.140625"/>
    <col customWidth="1" min="5" max="5" style="1" width="9.42578125"/>
    <col customWidth="1" min="6" max="6" style="1" width="9.7109375"/>
    <col customWidth="1" min="7" max="7" style="1" width="8.85546875"/>
    <col customWidth="1" hidden="1" min="8" max="10" style="1" width="11.7109375"/>
    <col customWidth="1" hidden="1" min="11" max="11" style="1" width="11.42578125"/>
    <col customWidth="1" min="12" max="12" style="1" width="12.42578125"/>
    <col customWidth="1" min="13" max="13" style="1" width="12.140625"/>
    <col customWidth="1" min="14" max="14" style="1" width="12.5703125"/>
    <col customWidth="1" min="15" max="15" style="1" width="18.85546875"/>
    <col customWidth="1" min="16" max="16" style="1" width="10.140625"/>
    <col customWidth="1" min="17" max="17" style="1" width="12.85546875"/>
    <col customWidth="1" min="18" max="18" style="2" width="20.5703125"/>
    <col customWidth="1" min="19" max="19" style="1" width="19"/>
    <col min="20" max="16384" style="1" width="9.140625"/>
  </cols>
  <sheetData>
    <row r="1" hidden="1"/>
    <row r="2" ht="24.75" customHeight="1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5"/>
    </row>
    <row r="3" s="6" customFormat="1" ht="34.5" customHeight="1">
      <c r="A3" s="7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7"/>
      <c r="G3" s="7"/>
      <c r="H3" s="7" t="s">
        <v>6</v>
      </c>
      <c r="I3" s="7"/>
      <c r="J3" s="7"/>
      <c r="K3" s="7" t="s">
        <v>7</v>
      </c>
      <c r="L3" s="8" t="s">
        <v>8</v>
      </c>
      <c r="M3" s="8"/>
      <c r="N3" s="8"/>
      <c r="O3" s="7" t="s">
        <v>9</v>
      </c>
      <c r="P3" s="7"/>
      <c r="Q3" s="7"/>
    </row>
    <row r="4" s="6" customFormat="1" ht="141.75" customHeight="1">
      <c r="A4" s="7"/>
      <c r="B4" s="7"/>
      <c r="C4" s="7"/>
      <c r="D4" s="7"/>
      <c r="E4" s="9" t="s">
        <v>10</v>
      </c>
      <c r="F4" s="9" t="s">
        <v>11</v>
      </c>
      <c r="G4" s="9" t="s">
        <v>12</v>
      </c>
      <c r="H4" s="7" t="s">
        <v>13</v>
      </c>
      <c r="I4" s="7" t="s">
        <v>13</v>
      </c>
      <c r="J4" s="7" t="s">
        <v>13</v>
      </c>
      <c r="K4" s="7"/>
      <c r="L4" s="7" t="s">
        <v>14</v>
      </c>
      <c r="M4" s="7" t="s">
        <v>15</v>
      </c>
      <c r="N4" s="7" t="s">
        <v>16</v>
      </c>
      <c r="O4" s="10" t="s">
        <v>17</v>
      </c>
      <c r="P4" s="11" t="s">
        <v>18</v>
      </c>
      <c r="Q4" s="11" t="s">
        <v>19</v>
      </c>
      <c r="R4" s="12"/>
      <c r="S4" s="13"/>
    </row>
    <row r="5" s="1" customFormat="1" ht="42.75">
      <c r="A5" s="14" t="s">
        <v>20</v>
      </c>
      <c r="B5" s="15" t="s">
        <v>21</v>
      </c>
      <c r="C5" s="16" t="s">
        <v>22</v>
      </c>
      <c r="D5" s="17">
        <v>1</v>
      </c>
      <c r="E5" s="18">
        <v>30700</v>
      </c>
      <c r="F5" s="18">
        <v>31010</v>
      </c>
      <c r="G5" s="19">
        <v>30318.75</v>
      </c>
      <c r="H5" s="20"/>
      <c r="I5" s="20"/>
      <c r="J5" s="20"/>
      <c r="K5" s="20"/>
      <c r="L5" s="18">
        <f t="shared" ref="L5:L7" si="0">AVERAGE(E5:G5)</f>
        <v>30676.25</v>
      </c>
      <c r="M5" s="21">
        <f t="shared" ref="M5:M7" si="1">SQRT(((SUM((POWER(E5-L5,2)),(POWER(F5-L5,2)),(POWER(G5-L5,2)))/(COLUMNS(E5:G5)-1))))</f>
        <v>346.23646182919555</v>
      </c>
      <c r="N5" s="21">
        <f t="shared" ref="N5:N7" si="2">M5/L5*100</f>
        <v>1.1286792284884741</v>
      </c>
      <c r="O5" s="20">
        <f t="shared" ref="O5:O7" si="3">D5*(1/3)*(E5+F5+G5)</f>
        <v>30676.25</v>
      </c>
      <c r="P5" s="20">
        <f t="shared" ref="P5:P7" si="4">O5/D5</f>
        <v>30676.25</v>
      </c>
      <c r="Q5" s="20">
        <f t="shared" ref="Q5:Q7" si="5">D5*P5</f>
        <v>30676.25</v>
      </c>
      <c r="R5" s="22"/>
      <c r="S5" s="22"/>
      <c r="T5" s="22"/>
    </row>
    <row r="6" s="1" customFormat="1" ht="28.5">
      <c r="A6" s="14" t="s">
        <v>23</v>
      </c>
      <c r="B6" s="23" t="s">
        <v>24</v>
      </c>
      <c r="C6" s="16" t="s">
        <v>22</v>
      </c>
      <c r="D6" s="17">
        <v>1</v>
      </c>
      <c r="E6" s="18">
        <v>3700</v>
      </c>
      <c r="F6" s="18">
        <v>3740</v>
      </c>
      <c r="G6" s="19">
        <v>3622.5</v>
      </c>
      <c r="H6" s="20"/>
      <c r="I6" s="20"/>
      <c r="J6" s="20"/>
      <c r="K6" s="20"/>
      <c r="L6" s="18">
        <f t="shared" si="0"/>
        <v>3687.5</v>
      </c>
      <c r="M6" s="21">
        <f t="shared" si="1"/>
        <v>59.739015726742601</v>
      </c>
      <c r="N6" s="21">
        <f t="shared" si="2"/>
        <v>1.6200411044540366</v>
      </c>
      <c r="O6" s="20">
        <f t="shared" si="3"/>
        <v>3687.5</v>
      </c>
      <c r="P6" s="20">
        <f t="shared" si="4"/>
        <v>3687.5</v>
      </c>
      <c r="Q6" s="20">
        <f t="shared" si="5"/>
        <v>3687.5</v>
      </c>
      <c r="R6" s="22"/>
      <c r="S6" s="22"/>
      <c r="T6" s="24"/>
    </row>
    <row r="7" s="1" customFormat="1" ht="28.5">
      <c r="A7" s="14" t="s">
        <v>25</v>
      </c>
      <c r="B7" s="23" t="s">
        <v>26</v>
      </c>
      <c r="C7" s="16" t="s">
        <v>22</v>
      </c>
      <c r="D7" s="17">
        <v>2</v>
      </c>
      <c r="E7" s="18">
        <v>1400</v>
      </c>
      <c r="F7" s="18">
        <v>1420</v>
      </c>
      <c r="G7" s="19">
        <v>1359.75</v>
      </c>
      <c r="H7" s="20"/>
      <c r="I7" s="20"/>
      <c r="J7" s="20"/>
      <c r="K7" s="20"/>
      <c r="L7" s="18">
        <f t="shared" si="0"/>
        <v>1393.25</v>
      </c>
      <c r="M7" s="21">
        <f t="shared" si="1"/>
        <v>30.686927184063247</v>
      </c>
      <c r="N7" s="21">
        <f t="shared" si="2"/>
        <v>2.2025427729455047</v>
      </c>
      <c r="O7" s="20">
        <f t="shared" si="3"/>
        <v>2786.5</v>
      </c>
      <c r="P7" s="20">
        <f t="shared" si="4"/>
        <v>1393.25</v>
      </c>
      <c r="Q7" s="20">
        <f t="shared" si="5"/>
        <v>2786.5</v>
      </c>
      <c r="R7" s="22"/>
      <c r="S7" s="22"/>
      <c r="T7" s="24"/>
    </row>
    <row r="8" s="25" customFormat="1" ht="27" customHeight="1">
      <c r="A8" s="26" t="s">
        <v>27</v>
      </c>
      <c r="B8" s="27"/>
      <c r="C8" s="27"/>
      <c r="D8" s="28">
        <f>SUM(D5:D7)</f>
        <v>4</v>
      </c>
      <c r="E8" s="20"/>
      <c r="F8" s="20"/>
      <c r="G8" s="20"/>
      <c r="H8" s="20"/>
      <c r="I8" s="20"/>
      <c r="J8" s="20"/>
      <c r="K8" s="20"/>
      <c r="L8" s="20"/>
      <c r="M8" s="29"/>
      <c r="N8" s="29"/>
      <c r="O8" s="20"/>
      <c r="P8" s="20"/>
      <c r="Q8" s="20">
        <f>SUM(Q5:Q7)</f>
        <v>37150.25</v>
      </c>
      <c r="R8" s="30"/>
    </row>
    <row r="9" ht="18" customHeight="1">
      <c r="A9" s="31"/>
      <c r="B9" s="25"/>
      <c r="C9" s="32"/>
      <c r="D9" s="32"/>
      <c r="E9" s="32"/>
      <c r="F9" s="32"/>
      <c r="L9" s="33"/>
      <c r="M9" s="34"/>
      <c r="N9" s="34"/>
      <c r="O9" s="34"/>
      <c r="P9" s="35"/>
      <c r="Q9" s="35"/>
    </row>
    <row r="10" s="36" customFormat="1" ht="10.9" hidden="1" customHeight="1">
      <c r="A10" s="37"/>
      <c r="B10" s="37"/>
      <c r="C10" s="37"/>
      <c r="D10" s="38"/>
      <c r="E10" s="39"/>
      <c r="F10" s="40"/>
      <c r="L10" s="41"/>
      <c r="M10" s="41"/>
      <c r="N10" s="41"/>
      <c r="O10" s="41"/>
      <c r="P10" s="42"/>
      <c r="Q10" s="42"/>
      <c r="R10" s="43"/>
    </row>
    <row r="11" ht="12.6" customHeight="1">
      <c r="A11" s="44" t="s">
        <v>28</v>
      </c>
      <c r="B11" s="44"/>
      <c r="C11" s="1"/>
      <c r="D11" s="1"/>
      <c r="E11" s="1"/>
      <c r="F11" s="1"/>
      <c r="L11" s="45">
        <f>Q8</f>
        <v>37150.25</v>
      </c>
      <c r="M11" s="46" t="s">
        <v>29</v>
      </c>
      <c r="N11" s="34"/>
      <c r="O11" s="34"/>
      <c r="P11" s="35"/>
      <c r="Q11" s="35"/>
    </row>
    <row r="12" ht="14.25">
      <c r="L12" s="1"/>
    </row>
  </sheetData>
  <mergeCells count="11">
    <mergeCell ref="A2:Q2"/>
    <mergeCell ref="A3:A4"/>
    <mergeCell ref="B3:B4"/>
    <mergeCell ref="C3:C4"/>
    <mergeCell ref="D3:D4"/>
    <mergeCell ref="E3:G3"/>
    <mergeCell ref="H3:J3"/>
    <mergeCell ref="K3:K4"/>
    <mergeCell ref="L3:N3"/>
    <mergeCell ref="O3:Q3"/>
    <mergeCell ref="A8:C8"/>
  </mergeCells>
  <printOptions headings="0" gridLines="0"/>
  <pageMargins left="0.39370078740157477" right="0.39370078740157477" top="0.39370078740157477" bottom="0.39370078740157477" header="0.31496062992125984" footer="0.31496062992125984"/>
  <pageSetup paperSize="9" scale="88" fitToWidth="1" fitToHeight="0" pageOrder="downThenOver" orientation="landscape" usePrinterDefaults="1" blackAndWhite="0" draft="0" cellComments="none" useFirstPageNumber="0" errors="displayed" horizontalDpi="300" verticalDpi="300" copies="1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:G16"/>
    </sheetView>
  </sheetViews>
  <sheetFormatPr defaultRowHeight="14.25"/>
  <cols>
    <col customWidth="1" min="1" max="1" width="34.28515625"/>
    <col customWidth="1" min="2" max="2" width="25.5703125"/>
    <col customWidth="1" min="3" max="3" width="14"/>
    <col customWidth="1" min="5" max="5" width="13.140625"/>
    <col customWidth="1" min="6" max="6" width="12.42578125"/>
    <col customWidth="1" min="7" max="7" width="14.7109375"/>
  </cols>
  <sheetData>
    <row r="1" ht="48">
      <c r="A1" s="47" t="s">
        <v>30</v>
      </c>
      <c r="B1" s="48" t="s">
        <v>31</v>
      </c>
      <c r="C1" s="48" t="s">
        <v>32</v>
      </c>
      <c r="D1" s="48" t="s">
        <v>33</v>
      </c>
      <c r="E1" s="48" t="s">
        <v>34</v>
      </c>
      <c r="F1" s="48" t="s">
        <v>35</v>
      </c>
      <c r="G1" s="48" t="s">
        <v>36</v>
      </c>
    </row>
    <row r="2" ht="33.75" customHeight="1">
      <c r="A2" s="49" t="s">
        <v>37</v>
      </c>
      <c r="B2" s="50" t="s">
        <v>38</v>
      </c>
      <c r="C2" s="51">
        <v>43929</v>
      </c>
      <c r="D2" s="50">
        <v>120</v>
      </c>
      <c r="E2" s="51">
        <v>45024</v>
      </c>
      <c r="F2" s="50">
        <v>120</v>
      </c>
      <c r="G2" s="50">
        <v>1</v>
      </c>
    </row>
    <row r="3" ht="45" customHeight="1">
      <c r="A3" s="49" t="s">
        <v>39</v>
      </c>
      <c r="B3" s="50" t="s">
        <v>40</v>
      </c>
      <c r="C3" s="51">
        <v>43929</v>
      </c>
      <c r="D3" s="50">
        <v>120</v>
      </c>
      <c r="E3" s="51">
        <v>45024</v>
      </c>
      <c r="F3" s="50">
        <v>120</v>
      </c>
      <c r="G3" s="50">
        <v>1</v>
      </c>
    </row>
    <row r="4" ht="57.75" customHeight="1">
      <c r="A4" s="49" t="s">
        <v>41</v>
      </c>
      <c r="B4" s="50" t="s">
        <v>42</v>
      </c>
      <c r="C4" s="51">
        <v>43929</v>
      </c>
      <c r="D4" s="50">
        <v>120</v>
      </c>
      <c r="E4" s="51">
        <v>45024</v>
      </c>
      <c r="F4" s="50">
        <v>120</v>
      </c>
      <c r="G4" s="50">
        <v>1</v>
      </c>
    </row>
    <row r="5" ht="42.75" customHeight="1">
      <c r="A5" s="49" t="s">
        <v>43</v>
      </c>
      <c r="B5" s="50" t="s">
        <v>44</v>
      </c>
      <c r="C5" s="51">
        <v>43929</v>
      </c>
      <c r="D5" s="50">
        <v>120</v>
      </c>
      <c r="E5" s="51">
        <v>45024</v>
      </c>
      <c r="F5" s="50">
        <v>120</v>
      </c>
      <c r="G5" s="50">
        <v>1</v>
      </c>
    </row>
    <row r="6" ht="15">
      <c r="A6" s="49" t="s">
        <v>43</v>
      </c>
      <c r="B6" s="50" t="s">
        <v>45</v>
      </c>
      <c r="C6" s="51">
        <v>43929</v>
      </c>
      <c r="D6" s="50">
        <v>120</v>
      </c>
      <c r="E6" s="51">
        <v>45024</v>
      </c>
      <c r="F6" s="50">
        <v>120</v>
      </c>
      <c r="G6" s="50">
        <v>1</v>
      </c>
    </row>
    <row r="7" ht="15">
      <c r="A7" s="49" t="s">
        <v>46</v>
      </c>
      <c r="B7" s="50" t="s">
        <v>47</v>
      </c>
      <c r="C7" s="51">
        <v>43929</v>
      </c>
      <c r="D7" s="50">
        <v>120</v>
      </c>
      <c r="E7" s="51">
        <v>45024</v>
      </c>
      <c r="F7" s="50">
        <v>120</v>
      </c>
      <c r="G7" s="50">
        <v>1</v>
      </c>
    </row>
    <row r="8" ht="58.5" customHeight="1">
      <c r="A8" s="49" t="s">
        <v>48</v>
      </c>
      <c r="B8" s="50" t="s">
        <v>49</v>
      </c>
      <c r="C8" s="51">
        <v>42926</v>
      </c>
      <c r="D8" s="50">
        <v>120</v>
      </c>
      <c r="E8" s="51">
        <v>44022</v>
      </c>
      <c r="F8" s="50">
        <v>120</v>
      </c>
      <c r="G8" s="50">
        <v>1</v>
      </c>
    </row>
    <row r="9" ht="15">
      <c r="A9" s="49" t="s">
        <v>50</v>
      </c>
      <c r="B9" s="50" t="s">
        <v>51</v>
      </c>
      <c r="C9" s="51">
        <v>42926</v>
      </c>
      <c r="D9" s="50">
        <v>120</v>
      </c>
      <c r="E9" s="51">
        <v>44022</v>
      </c>
      <c r="F9" s="50">
        <v>120</v>
      </c>
      <c r="G9" s="50">
        <v>1</v>
      </c>
    </row>
    <row r="10" ht="54" customHeight="1">
      <c r="A10" s="49" t="s">
        <v>52</v>
      </c>
      <c r="B10" s="50" t="s">
        <v>53</v>
      </c>
      <c r="C10" s="51">
        <v>43929</v>
      </c>
      <c r="D10" s="50">
        <v>120</v>
      </c>
      <c r="E10" s="51">
        <v>45024</v>
      </c>
      <c r="F10" s="50">
        <v>120</v>
      </c>
      <c r="G10" s="50">
        <v>1</v>
      </c>
    </row>
    <row r="11" ht="42" customHeight="1">
      <c r="A11" s="49" t="s">
        <v>39</v>
      </c>
      <c r="B11" s="50" t="s">
        <v>54</v>
      </c>
      <c r="C11" s="51">
        <v>43929</v>
      </c>
      <c r="D11" s="50">
        <v>120</v>
      </c>
      <c r="E11" s="51">
        <v>45024</v>
      </c>
      <c r="F11" s="50">
        <v>120</v>
      </c>
      <c r="G11" s="50">
        <v>1</v>
      </c>
    </row>
    <row r="12" ht="43.5" customHeight="1">
      <c r="A12" s="49" t="s">
        <v>55</v>
      </c>
      <c r="B12" s="50" t="s">
        <v>56</v>
      </c>
      <c r="C12" s="51">
        <v>43929</v>
      </c>
      <c r="D12" s="50">
        <v>120</v>
      </c>
      <c r="E12" s="51">
        <v>45024</v>
      </c>
      <c r="F12" s="50">
        <v>120</v>
      </c>
      <c r="G12" s="50">
        <v>1</v>
      </c>
    </row>
    <row r="13" ht="57.75" customHeight="1">
      <c r="A13" s="49" t="s">
        <v>57</v>
      </c>
      <c r="B13" s="50" t="s">
        <v>58</v>
      </c>
      <c r="C13" s="52" t="s">
        <v>59</v>
      </c>
      <c r="D13" s="50" t="s">
        <v>59</v>
      </c>
      <c r="E13" s="50" t="s">
        <v>59</v>
      </c>
      <c r="F13" s="50">
        <v>120</v>
      </c>
      <c r="G13" s="50">
        <v>1</v>
      </c>
    </row>
    <row r="14" ht="64.5" customHeight="1">
      <c r="A14" s="49" t="s">
        <v>60</v>
      </c>
      <c r="B14" s="50" t="s">
        <v>61</v>
      </c>
      <c r="C14" s="52" t="s">
        <v>59</v>
      </c>
      <c r="D14" s="50" t="s">
        <v>59</v>
      </c>
      <c r="E14" s="50" t="s">
        <v>59</v>
      </c>
      <c r="F14" s="50">
        <v>120</v>
      </c>
      <c r="G14" s="50">
        <v>1</v>
      </c>
    </row>
    <row r="15" ht="46.5" customHeight="1">
      <c r="A15" s="49" t="s">
        <v>62</v>
      </c>
      <c r="B15" s="50" t="s">
        <v>63</v>
      </c>
      <c r="C15" s="52" t="s">
        <v>59</v>
      </c>
      <c r="D15" s="50" t="s">
        <v>59</v>
      </c>
      <c r="E15" s="50" t="s">
        <v>59</v>
      </c>
      <c r="F15" s="50">
        <v>120</v>
      </c>
      <c r="G15" s="50">
        <v>1</v>
      </c>
    </row>
    <row r="16" ht="47.25" customHeight="1">
      <c r="A16" s="49" t="s">
        <v>64</v>
      </c>
      <c r="B16" s="50" t="s">
        <v>65</v>
      </c>
      <c r="C16" s="52" t="s">
        <v>59</v>
      </c>
      <c r="D16" s="50" t="s">
        <v>59</v>
      </c>
      <c r="E16" s="50" t="s">
        <v>59</v>
      </c>
      <c r="F16" s="50">
        <v>120</v>
      </c>
      <c r="G16" s="50">
        <v>1</v>
      </c>
    </row>
  </sheetData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2147483648" verticalDpi="2147483648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r7-office/2025.3.1.923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</dc:creator>
  <cp:lastModifiedBy>Аноним</cp:lastModifiedBy>
  <cp:revision>2</cp:revision>
  <dcterms:created xsi:type="dcterms:W3CDTF">2014-01-15T18:15:09Z</dcterms:created>
  <dcterms:modified xsi:type="dcterms:W3CDTF">2026-09-22T11:32:16Z</dcterms:modified>
</cp:coreProperties>
</file>