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ЗАКУПКИ 44-ФЗ\2026\2026 ЖЕНСКАЯ КОНСУЛЬТАЦИЯ-субсидия\ОБОРУДОВАНИЕ\12-мед оборудование - список - 034\50.1-набор гинеколог-9шт\"/>
    </mc:Choice>
  </mc:AlternateContent>
  <bookViews>
    <workbookView xWindow="2310" yWindow="2310" windowWidth="17280" windowHeight="8970"/>
  </bookViews>
  <sheets>
    <sheet name="Обоснование цены" sheetId="1" r:id="rId1"/>
  </sheets>
  <calcPr calcId="152511"/>
</workbook>
</file>

<file path=xl/calcChain.xml><?xml version="1.0" encoding="utf-8"?>
<calcChain xmlns="http://schemas.openxmlformats.org/spreadsheetml/2006/main">
  <c r="D8" i="1" l="1"/>
  <c r="M7" i="1" l="1"/>
  <c r="M8" i="1" s="1"/>
  <c r="J7" i="1" l="1"/>
  <c r="I7" i="1"/>
  <c r="K7" i="1" l="1"/>
</calcChain>
</file>

<file path=xl/sharedStrings.xml><?xml version="1.0" encoding="utf-8"?>
<sst xmlns="http://schemas.openxmlformats.org/spreadsheetml/2006/main" count="25" uniqueCount="24">
  <si>
    <t>№ п/п</t>
  </si>
  <si>
    <t>Наименование объекта закупки</t>
  </si>
  <si>
    <t>Функциональные, технические и качественные характеристики, эксплуатационные характеристики объекта закупки.</t>
  </si>
  <si>
    <t>Кол-во</t>
  </si>
  <si>
    <t>Ед. изм.</t>
  </si>
  <si>
    <t xml:space="preserve">Средняя арифметическая цена за единицу     &lt;ц&gt; 
</t>
  </si>
  <si>
    <t>Среднее квадратичное отклонение</t>
  </si>
  <si>
    <t>коэффициент вариации цен V (%)                                            (не должен превышать 33%)</t>
  </si>
  <si>
    <t>Н(М)ЦК, (руб.)</t>
  </si>
  <si>
    <t>Цена за ед. с НДС, руб.</t>
  </si>
  <si>
    <t>ИТОГО:</t>
  </si>
  <si>
    <t xml:space="preserve">«УТВЕРЖДЕНО»
Заказчиком
ГБУЗ КО "Гвардейская ЦРБ" 
электронной подписью 
в ГИС Калининградской области
</t>
  </si>
  <si>
    <t xml:space="preserve">Начальная (максимальная) цена контракта сформирована по формуле:
НМЦК = V*Цср. 
где: 
НМЦК -  начальная (максимальная) цена контракта;
где V – количество (объем) закупаемого товара ; Цср.  -  Средняя арифметическая цена за единицу, представленная в источниках. 
</t>
  </si>
  <si>
    <t>В целях определения однородности совокупности значений, используемых в расчете при определении начальной (максимальной) цены контракта, рассчитан коэффициент вариации.
Коэффициент вариации рассчитан по следующей формуле                                             , где:V - коэффициент вариации;</t>
  </si>
  <si>
    <t xml:space="preserve">  - среднее квадратичное отклонение;
Цi  - цена товара, указанная в источнике с номером i;
&lt;ц&gt; - средняя арифметическая величина цены товара;
n - количество значений, используемых в расчете.
Произведенный расчет показывает, что коэффициент вариации не превышает 33%. Следовательно, в соответствии с приказом Министерства экономического развития Российской Федерации от 02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совокупность значений, используемых в расчете при определении начальной (максимальной) цены контракта считается однородной. Проведение дополнительных исследований в целях увеличения ценовой информации не требуется.</t>
  </si>
  <si>
    <t>В соответствии с п.1 описания объекта закупки (техническое задание)</t>
  </si>
  <si>
    <t>штука</t>
  </si>
  <si>
    <t>Набор для акушерских/гинекологических операций, не содержащий лекарственные средства, многоразового использования</t>
  </si>
  <si>
    <t>Коммерческое предложение: вх. № 055 от 03.04.2026 г.</t>
  </si>
  <si>
    <t>Коммерческое предложение: вх. № 061 от 07.04.2026 г.</t>
  </si>
  <si>
    <t>Коммерческое предложение: вх. № 062 от 07.04.2026  г.</t>
  </si>
  <si>
    <r>
      <t xml:space="preserve">«Обоснование начальных (максимальных) цен контрактов»
</t>
    </r>
    <r>
      <rPr>
        <b/>
        <sz val="10"/>
        <rFont val="Times New Roman"/>
        <family val="1"/>
        <charset val="204"/>
      </rPr>
      <t>Поставка медицинского оборудования (Набор гинекологических инструментов (Набор для акушерских/гинекологических операций, не содержащий лекарственные средства, многоразового использования)), ввод в эксплуатацию медицинского оборудования, обучение правилам эксплуатации специалистов, эксплуатирующих медицинское оборудование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Начальная (максимальная) цена контракта определена в соответствии с требованиями статьи 22 Федерального закона от 05 апреля 2013 года № 44-ФЗ «О контрактной системе в сфере закупок товаров, работ, услуг для обеспечения государственных и муниципальных нужд» и приказа Министерства экономического развития Российской Федерации от 02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(анализа рынка).</t>
    </r>
  </si>
  <si>
    <t>Минимальная цена  в пределах выделенных лимитов(руб.)</t>
  </si>
  <si>
    <t xml:space="preserve">Начальная (максимальная) цена контракта составляет 528 129,27 руб. (пятьсот двадцать восемь тысяч сто двадцать девять руб.) 27 коп., включает: расходы Поставщика, связанные с исполнением обязательств по настоящему Контракту, в том числе расходы по оплате необходимых налогов, пошлин и сборов, а также расходы на упаковку, маркировку, доставку, разгрузку Товара.
Все показатели, требования, условные обозначения и терминология, касающиеся характеристик объекта закупки, установлены в соответствии с потребностями Заказчиков и являются широко используемыми на современном рынке данного вида услуг.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</si>
</sst>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1"/>
      <color theme="1"/>
      <name val="Calibri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5" tint="0.79992065187536243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2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top" wrapText="1"/>
    </xf>
    <xf numFmtId="2" fontId="7" fillId="0" borderId="4" xfId="0" applyNumberFormat="1" applyFont="1" applyBorder="1" applyAlignment="1">
      <alignment vertical="top" wrapText="1"/>
    </xf>
    <xf numFmtId="164" fontId="1" fillId="0" borderId="0" xfId="0" applyNumberFormat="1" applyFont="1"/>
    <xf numFmtId="0" fontId="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11" fillId="0" borderId="23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2" fontId="8" fillId="0" borderId="14" xfId="0" applyNumberFormat="1" applyFont="1" applyBorder="1" applyAlignment="1">
      <alignment vertical="top" wrapText="1"/>
    </xf>
    <xf numFmtId="2" fontId="5" fillId="0" borderId="16" xfId="0" applyNumberFormat="1" applyFont="1" applyBorder="1" applyAlignment="1">
      <alignment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2" fontId="6" fillId="0" borderId="17" xfId="0" applyNumberFormat="1" applyFont="1" applyBorder="1" applyAlignment="1">
      <alignment horizontal="left" vertical="top" wrapText="1"/>
    </xf>
    <xf numFmtId="2" fontId="6" fillId="0" borderId="18" xfId="0" applyNumberFormat="1" applyFont="1" applyBorder="1" applyAlignment="1">
      <alignment horizontal="left" vertical="top" wrapText="1"/>
    </xf>
    <xf numFmtId="2" fontId="6" fillId="0" borderId="0" xfId="0" applyNumberFormat="1" applyFont="1" applyAlignment="1">
      <alignment horizontal="left" vertical="top" wrapText="1"/>
    </xf>
    <xf numFmtId="2" fontId="6" fillId="0" borderId="19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right" vertical="top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5" fillId="4" borderId="6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12" xfId="0" applyNumberFormat="1" applyFont="1" applyFill="1" applyBorder="1" applyAlignment="1">
      <alignment horizontal="center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7" xfId="0" applyNumberFormat="1" applyFont="1" applyFill="1" applyBorder="1" applyAlignment="1">
      <alignment horizontal="center" vertical="center" wrapText="1"/>
    </xf>
    <xf numFmtId="2" fontId="9" fillId="4" borderId="12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2" fontId="5" fillId="4" borderId="10" xfId="0" applyNumberFormat="1" applyFont="1" applyFill="1" applyBorder="1" applyAlignment="1">
      <alignment horizontal="center" vertical="center" wrapText="1"/>
    </xf>
    <xf numFmtId="2" fontId="5" fillId="4" borderId="14" xfId="0" applyNumberFormat="1" applyFont="1" applyFill="1" applyBorder="1" applyAlignment="1">
      <alignment horizontal="center" vertical="center" wrapText="1"/>
    </xf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473047" y="3726006"/>
    <xdr:ext cx="904875" cy="483866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73047" y="3726006"/>
          <a:ext cx="904875" cy="483866"/>
        </a:xfrm>
        <a:prstGeom prst="rect">
          <a:avLst/>
        </a:prstGeom>
      </xdr:spPr>
    </xdr:pic>
    <xdr:clientData/>
  </xdr:absoluteAnchor>
  <xdr:absoluteAnchor>
    <xdr:pos x="11477746" y="4200525"/>
    <xdr:ext cx="771525" cy="0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477746" y="4200525"/>
    <xdr:ext cx="771525" cy="0"/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568423" y="3763241"/>
    <xdr:ext cx="1104898" cy="438150"/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568423" y="3763241"/>
          <a:ext cx="1104898" cy="438150"/>
        </a:xfrm>
        <a:prstGeom prst="rect">
          <a:avLst/>
        </a:prstGeom>
      </xdr:spPr>
    </xdr:pic>
    <xdr:clientData/>
  </xdr:absoluteAnchor>
  <xdr:twoCellAnchor>
    <xdr:from>
      <xdr:col>0</xdr:col>
      <xdr:colOff>154900</xdr:colOff>
      <xdr:row>12</xdr:row>
      <xdr:rowOff>424296</xdr:rowOff>
    </xdr:from>
    <xdr:to>
      <xdr:col>1</xdr:col>
      <xdr:colOff>1320029</xdr:colOff>
      <xdr:row>12</xdr:row>
      <xdr:rowOff>978478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900" y="12417137"/>
          <a:ext cx="1563447" cy="55418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95249</xdr:colOff>
      <xdr:row>13</xdr:row>
      <xdr:rowOff>88900</xdr:rowOff>
    </xdr:from>
    <xdr:to>
      <xdr:col>1</xdr:col>
      <xdr:colOff>1685924</xdr:colOff>
      <xdr:row>15</xdr:row>
      <xdr:rowOff>350405</xdr:rowOff>
    </xdr:to>
    <xdr:pic>
      <xdr:nvPicPr>
        <xdr:cNvPr id="10" name="Рисунок 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9194800"/>
          <a:ext cx="1590675" cy="585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2"/>
  <sheetViews>
    <sheetView tabSelected="1" zoomScaleNormal="100" workbookViewId="0">
      <selection activeCell="B20" sqref="B20:N20"/>
    </sheetView>
  </sheetViews>
  <sheetFormatPr defaultColWidth="8.7109375" defaultRowHeight="11.25" x14ac:dyDescent="0.2"/>
  <cols>
    <col min="1" max="1" width="6" style="1" bestFit="1" customWidth="1"/>
    <col min="2" max="2" width="38" style="2" customWidth="1"/>
    <col min="3" max="3" width="16.42578125" style="2" bestFit="1" customWidth="1"/>
    <col min="4" max="4" width="12.140625" style="13" bestFit="1" customWidth="1"/>
    <col min="5" max="5" width="12.140625" style="2" bestFit="1" customWidth="1"/>
    <col min="6" max="6" width="13.28515625" style="2" bestFit="1" customWidth="1"/>
    <col min="7" max="7" width="13.85546875" style="2" bestFit="1" customWidth="1"/>
    <col min="8" max="8" width="13.7109375" style="2" customWidth="1"/>
    <col min="9" max="9" width="14.42578125" style="2" bestFit="1" customWidth="1"/>
    <col min="10" max="10" width="16.140625" style="2" bestFit="1" customWidth="1"/>
    <col min="11" max="11" width="18.7109375" style="2" bestFit="1" customWidth="1"/>
    <col min="12" max="12" width="19.7109375" style="2" bestFit="1" customWidth="1"/>
    <col min="13" max="13" width="17.140625" style="2" bestFit="1" customWidth="1"/>
    <col min="14" max="14" width="9.5703125" style="3" bestFit="1" customWidth="1"/>
    <col min="15" max="15" width="8.7109375" style="1" bestFit="1" customWidth="1"/>
    <col min="16" max="16384" width="8.7109375" style="1"/>
  </cols>
  <sheetData>
    <row r="2" spans="1:14" ht="105.75" customHeight="1" x14ac:dyDescent="0.25">
      <c r="A2" s="25"/>
      <c r="B2" s="25"/>
      <c r="C2" s="25"/>
      <c r="D2" s="25"/>
      <c r="E2" s="25"/>
      <c r="F2" s="25"/>
      <c r="G2" s="25"/>
      <c r="H2" s="35" t="s">
        <v>11</v>
      </c>
      <c r="I2" s="35"/>
      <c r="J2" s="35"/>
      <c r="K2" s="35"/>
      <c r="L2" s="35"/>
      <c r="M2" s="35"/>
    </row>
    <row r="3" spans="1:14" ht="89.45" customHeight="1" x14ac:dyDescent="0.2">
      <c r="A3" s="36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4" s="4" customFormat="1" ht="88.5" customHeight="1" x14ac:dyDescent="0.25">
      <c r="A4" s="45" t="s">
        <v>0</v>
      </c>
      <c r="B4" s="53" t="s">
        <v>1</v>
      </c>
      <c r="C4" s="42" t="s">
        <v>2</v>
      </c>
      <c r="D4" s="56" t="s">
        <v>3</v>
      </c>
      <c r="E4" s="51" t="s">
        <v>4</v>
      </c>
      <c r="F4" s="24" t="s">
        <v>18</v>
      </c>
      <c r="G4" s="24" t="s">
        <v>19</v>
      </c>
      <c r="H4" s="24" t="s">
        <v>20</v>
      </c>
      <c r="I4" s="48" t="s">
        <v>5</v>
      </c>
      <c r="J4" s="48" t="s">
        <v>6</v>
      </c>
      <c r="K4" s="24" t="s">
        <v>7</v>
      </c>
      <c r="L4" s="39" t="s">
        <v>22</v>
      </c>
      <c r="M4" s="39" t="s">
        <v>8</v>
      </c>
      <c r="N4" s="7"/>
    </row>
    <row r="5" spans="1:14" s="4" customFormat="1" ht="18.75" customHeight="1" x14ac:dyDescent="0.25">
      <c r="A5" s="46"/>
      <c r="B5" s="54"/>
      <c r="C5" s="43"/>
      <c r="D5" s="57"/>
      <c r="E5" s="49"/>
      <c r="F5" s="48" t="s">
        <v>9</v>
      </c>
      <c r="G5" s="59"/>
      <c r="H5" s="60"/>
      <c r="I5" s="49"/>
      <c r="J5" s="49"/>
      <c r="K5" s="48"/>
      <c r="L5" s="40"/>
      <c r="M5" s="40"/>
      <c r="N5" s="7"/>
    </row>
    <row r="6" spans="1:14" s="4" customFormat="1" ht="26.25" customHeight="1" x14ac:dyDescent="0.25">
      <c r="A6" s="47"/>
      <c r="B6" s="55"/>
      <c r="C6" s="44"/>
      <c r="D6" s="58"/>
      <c r="E6" s="52"/>
      <c r="F6" s="61"/>
      <c r="G6" s="62"/>
      <c r="H6" s="63"/>
      <c r="I6" s="50"/>
      <c r="J6" s="50"/>
      <c r="K6" s="50"/>
      <c r="L6" s="41"/>
      <c r="M6" s="41"/>
      <c r="N6" s="7"/>
    </row>
    <row r="7" spans="1:14" s="4" customFormat="1" ht="96.6" customHeight="1" x14ac:dyDescent="0.25">
      <c r="A7" s="18">
        <v>1</v>
      </c>
      <c r="B7" s="17" t="s">
        <v>17</v>
      </c>
      <c r="C7" s="14" t="s">
        <v>15</v>
      </c>
      <c r="D7" s="16">
        <v>9</v>
      </c>
      <c r="E7" s="22" t="s">
        <v>16</v>
      </c>
      <c r="F7" s="23">
        <v>60000</v>
      </c>
      <c r="G7" s="23">
        <v>65000</v>
      </c>
      <c r="H7" s="23">
        <v>63000</v>
      </c>
      <c r="I7" s="6">
        <f>(F7+G7+H7)/3</f>
        <v>62666.666666666664</v>
      </c>
      <c r="J7" s="6">
        <f>_xlfn.STDEV.S(F7:H7)</f>
        <v>2516.6114784235833</v>
      </c>
      <c r="K7" s="6">
        <f>J7/I7*100</f>
        <v>4.0158693804631644</v>
      </c>
      <c r="L7" s="8">
        <v>58681.03</v>
      </c>
      <c r="M7" s="9">
        <f>L7*D7</f>
        <v>528129.27</v>
      </c>
      <c r="N7" s="7"/>
    </row>
    <row r="8" spans="1:14" ht="21" customHeight="1" x14ac:dyDescent="0.2">
      <c r="A8" s="5"/>
      <c r="B8" s="6"/>
      <c r="C8" s="19" t="s">
        <v>10</v>
      </c>
      <c r="D8" s="21">
        <f>SUM(D7:D7)</f>
        <v>9</v>
      </c>
      <c r="E8" s="20"/>
      <c r="F8" s="11"/>
      <c r="G8" s="11"/>
      <c r="H8" s="11"/>
      <c r="I8" s="6"/>
      <c r="J8" s="6"/>
      <c r="K8" s="6"/>
      <c r="L8" s="12" t="s">
        <v>10</v>
      </c>
      <c r="M8" s="10">
        <f>SUM(M7:M7)</f>
        <v>528129.27</v>
      </c>
    </row>
    <row r="9" spans="1:14" ht="19.5" customHeight="1" x14ac:dyDescent="0.2">
      <c r="A9" s="26"/>
      <c r="B9" s="27"/>
      <c r="C9" s="27"/>
      <c r="D9" s="28"/>
      <c r="E9" s="27"/>
      <c r="F9" s="27"/>
      <c r="G9" s="27"/>
      <c r="H9" s="27"/>
      <c r="I9" s="27"/>
      <c r="J9" s="27"/>
      <c r="K9" s="27"/>
      <c r="L9" s="27"/>
      <c r="M9" s="29"/>
    </row>
    <row r="10" spans="1:14" ht="126" customHeight="1" x14ac:dyDescent="0.2">
      <c r="B10" s="31" t="s">
        <v>12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9.9499999999999993" customHeight="1" x14ac:dyDescent="0.2"/>
    <row r="12" spans="1:14" ht="17.100000000000001" customHeight="1" x14ac:dyDescent="0.2"/>
    <row r="13" spans="1:14" ht="88.5" customHeight="1" x14ac:dyDescent="0.2">
      <c r="A13" s="30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4" ht="14.25" customHeight="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6" spans="1:14" ht="185.25" customHeight="1" x14ac:dyDescent="0.2">
      <c r="B16" s="33" t="s">
        <v>14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8" spans="2:16" ht="71.25" customHeight="1" x14ac:dyDescent="0.2">
      <c r="B18" s="34" t="s">
        <v>23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2:16" ht="15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ht="15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15"/>
      <c r="P20" s="15"/>
    </row>
    <row r="21" spans="2:16" ht="15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2:16" ht="15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</sheetData>
  <mergeCells count="24">
    <mergeCell ref="H2:M2"/>
    <mergeCell ref="A3:M3"/>
    <mergeCell ref="A2:G2"/>
    <mergeCell ref="M4:M6"/>
    <mergeCell ref="C4:C6"/>
    <mergeCell ref="A4:A6"/>
    <mergeCell ref="I4:I6"/>
    <mergeCell ref="E4:E6"/>
    <mergeCell ref="J4:J6"/>
    <mergeCell ref="B4:B6"/>
    <mergeCell ref="L4:L6"/>
    <mergeCell ref="D4:D6"/>
    <mergeCell ref="K5:K6"/>
    <mergeCell ref="F5:H6"/>
    <mergeCell ref="A14:L14"/>
    <mergeCell ref="A9:M9"/>
    <mergeCell ref="A13:M13"/>
    <mergeCell ref="B10:N10"/>
    <mergeCell ref="B22:P22"/>
    <mergeCell ref="B16:N16"/>
    <mergeCell ref="B18:N18"/>
    <mergeCell ref="B19:P19"/>
    <mergeCell ref="B20:N20"/>
    <mergeCell ref="B21:P21"/>
  </mergeCells>
  <pageMargins left="0.25" right="0.25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2025-09-15T10:42:08Z</cp:lastPrinted>
  <dcterms:created xsi:type="dcterms:W3CDTF">2025-09-15T10:04:27Z</dcterms:created>
  <dcterms:modified xsi:type="dcterms:W3CDTF">2026-05-28T06:49:45Z</dcterms:modified>
</cp:coreProperties>
</file>