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O6" i="2"/>
  <c r="Q6"/>
  <c r="N6"/>
  <c r="P6" l="1"/>
  <c r="N7"/>
</calcChain>
</file>

<file path=xl/sharedStrings.xml><?xml version="1.0" encoding="utf-8"?>
<sst xmlns="http://schemas.openxmlformats.org/spreadsheetml/2006/main" count="33" uniqueCount="32">
  <si>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</si>
  <si>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</si>
  <si>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</si>
  <si>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</si>
  <si>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</si>
  <si>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</si>
  <si>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Номер сведений о контракте </t>
  </si>
  <si>
    <t>Применяемый коэффициент</t>
  </si>
  <si>
    <t>Среднее квадратичное отклонение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</si>
  <si>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</si>
  <si>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составила: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</si>
  <si>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b/>
        <i/>
        <sz val="10"/>
        <color indexed="8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</si>
  <si>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t>-</t>
  </si>
  <si>
    <t>Данные реестра контрактов ( руб./ед.изм.)</t>
  </si>
  <si>
    <t>Средняя арифметическая цена за единицу     &lt;ц&gt;  ( руб)</t>
  </si>
  <si>
    <t>Н(М)ЦК, ЦКЕП, определяемая методом сопоставимых рыночных цен (анализа рынка)  руб.*</t>
  </si>
  <si>
    <t>Коммерческие предложения ( руб./ед.изм.)</t>
  </si>
  <si>
    <t xml:space="preserve"> рублей</t>
  </si>
  <si>
    <t xml:space="preserve">Расчет Н(М)ЦК, ЦКЕП произвел: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</si>
  <si>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</si>
  <si>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Цена, Источник №1 </t>
  </si>
  <si>
    <t xml:space="preserve">Цена, Источник №2 </t>
  </si>
  <si>
    <t>Цена, Источник №3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</si>
  <si>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нужд»). 
Расчет выполнен в соответствии с Методическими рекомендациями, утвержденными приказом МЭР РФ от 02.10.2013 №567.</t>
  </si>
  <si>
    <t>усл.</t>
  </si>
  <si>
    <t>Ким Е.</t>
  </si>
  <si>
    <t>8(4242)556546доб.302</t>
  </si>
  <si>
    <t>Обоснование начальной (максимальной) цены контракта (Н(М)ЦК): Оказание услуг по сбору, транспортированию, обработке, утилизации, размещению отходов производства и потребления (офисной техники)</t>
  </si>
  <si>
    <t>Оказание услуг по утилизации офисного оборудования</t>
  </si>
  <si>
    <t>наличие действующих лицензий</t>
  </si>
  <si>
    <t xml:space="preserve">Цена, Источник №4 </t>
  </si>
  <si>
    <t>Цена, Источник №5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</si>
</sst>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4" fontId="4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  <protection locked="0"/>
    </xf>
    <xf numFmtId="4" fontId="3" fillId="0" borderId="6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</xdr:colOff>
      <xdr:row>4</xdr:row>
      <xdr:rowOff>952500</xdr:rowOff>
    </xdr:from>
    <xdr:to>
      <xdr:col>16</xdr:col>
      <xdr:colOff>0</xdr:colOff>
      <xdr:row>4</xdr:row>
      <xdr:rowOff>1303020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9020" y="3360420"/>
          <a:ext cx="960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</xdr:colOff>
      <xdr:row>4</xdr:row>
      <xdr:rowOff>922020</xdr:rowOff>
    </xdr:from>
    <xdr:to>
      <xdr:col>14</xdr:col>
      <xdr:colOff>1051560</xdr:colOff>
      <xdr:row>4</xdr:row>
      <xdr:rowOff>1363980</xdr:rowOff>
    </xdr:to>
    <xdr:pic>
      <xdr:nvPicPr>
        <xdr:cNvPr id="2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49840" y="332994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4</xdr:row>
      <xdr:rowOff>1600200</xdr:rowOff>
    </xdr:from>
    <xdr:to>
      <xdr:col>16</xdr:col>
      <xdr:colOff>1546860</xdr:colOff>
      <xdr:row>4</xdr:row>
      <xdr:rowOff>1965960</xdr:rowOff>
    </xdr:to>
    <xdr:pic>
      <xdr:nvPicPr>
        <xdr:cNvPr id="28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00" y="400812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274320</xdr:colOff>
      <xdr:row>4</xdr:row>
      <xdr:rowOff>1402080</xdr:rowOff>
    </xdr:from>
    <xdr:to>
      <xdr:col>16</xdr:col>
      <xdr:colOff>434340</xdr:colOff>
      <xdr:row>4</xdr:row>
      <xdr:rowOff>1630680</xdr:rowOff>
    </xdr:to>
    <xdr:pic>
      <xdr:nvPicPr>
        <xdr:cNvPr id="28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443460" y="381000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16"/>
  <sheetViews>
    <sheetView tabSelected="1" view="pageBreakPreview" zoomScaleNormal="90" zoomScaleSheetLayoutView="100" zoomScalePageLayoutView="75" workbookViewId="0">
      <selection activeCell="G11" sqref="G11"/>
    </sheetView>
  </sheetViews>
  <sheetFormatPr defaultColWidth="9.140625" defaultRowHeight="12.75"/>
  <cols>
    <col min="1" max="1" width="9.140625" style="1"/>
    <col min="2" max="2" width="5.42578125" style="1" customWidth="1"/>
    <col min="3" max="3" width="21.85546875" style="13" customWidth="1"/>
    <col min="4" max="4" width="13.5703125" style="1" customWidth="1"/>
    <col min="5" max="5" width="8.140625" style="1" customWidth="1"/>
    <col min="6" max="6" width="6.85546875" style="1" customWidth="1"/>
    <col min="7" max="9" width="11.28515625" style="1" customWidth="1"/>
    <col min="10" max="11" width="11.7109375" style="1" customWidth="1"/>
    <col min="12" max="12" width="9.5703125" style="1" customWidth="1"/>
    <col min="13" max="13" width="9.140625" style="1" customWidth="1"/>
    <col min="14" max="14" width="15.5703125" style="1" customWidth="1"/>
    <col min="15" max="15" width="15.42578125" style="1" customWidth="1"/>
    <col min="16" max="16" width="14.28515625" style="1" customWidth="1"/>
    <col min="17" max="17" width="22.7109375" style="1" customWidth="1"/>
    <col min="18" max="18" width="9.140625" style="1"/>
    <col min="19" max="19" width="26.28515625" style="1" customWidth="1"/>
    <col min="20" max="16384" width="9.140625" style="1"/>
  </cols>
  <sheetData>
    <row r="1" spans="2:19" ht="12.75" customHeight="1">
      <c r="Q1" s="17"/>
    </row>
    <row r="2" spans="2:19" ht="39.75" customHeight="1">
      <c r="B2" s="36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s="23" customFormat="1" ht="60.75" customHeight="1">
      <c r="B3" s="22"/>
      <c r="C3" s="46" t="s">
        <v>23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19" ht="39" customHeight="1">
      <c r="B4" s="38" t="s">
        <v>0</v>
      </c>
      <c r="C4" s="39" t="s">
        <v>1</v>
      </c>
      <c r="D4" s="40" t="s">
        <v>2</v>
      </c>
      <c r="E4" s="40" t="s">
        <v>3</v>
      </c>
      <c r="F4" s="40" t="s">
        <v>4</v>
      </c>
      <c r="G4" s="44" t="s">
        <v>16</v>
      </c>
      <c r="H4" s="54"/>
      <c r="I4" s="54"/>
      <c r="J4" s="45"/>
      <c r="K4" s="45"/>
      <c r="L4" s="41" t="s">
        <v>13</v>
      </c>
      <c r="M4" s="41"/>
      <c r="N4" s="42" t="s">
        <v>5</v>
      </c>
      <c r="O4" s="43"/>
      <c r="P4" s="43"/>
      <c r="Q4" s="6" t="s">
        <v>15</v>
      </c>
    </row>
    <row r="5" spans="2:19" ht="159" customHeight="1">
      <c r="B5" s="38"/>
      <c r="C5" s="39"/>
      <c r="D5" s="40"/>
      <c r="E5" s="40"/>
      <c r="F5" s="40"/>
      <c r="G5" s="24" t="s">
        <v>20</v>
      </c>
      <c r="H5" s="24" t="s">
        <v>21</v>
      </c>
      <c r="I5" s="24" t="s">
        <v>22</v>
      </c>
      <c r="J5" s="24" t="s">
        <v>30</v>
      </c>
      <c r="K5" s="24" t="s">
        <v>31</v>
      </c>
      <c r="L5" s="24" t="s">
        <v>6</v>
      </c>
      <c r="M5" s="24" t="s">
        <v>7</v>
      </c>
      <c r="N5" s="19" t="s">
        <v>14</v>
      </c>
      <c r="O5" s="18" t="s">
        <v>8</v>
      </c>
      <c r="P5" s="10" t="s">
        <v>11</v>
      </c>
      <c r="Q5" s="18" t="s">
        <v>9</v>
      </c>
    </row>
    <row r="6" spans="2:19" s="2" customFormat="1" ht="51.75" customHeight="1">
      <c r="B6" s="27">
        <v>1</v>
      </c>
      <c r="C6" s="28" t="s">
        <v>28</v>
      </c>
      <c r="D6" s="29" t="s">
        <v>29</v>
      </c>
      <c r="E6" s="30" t="s">
        <v>24</v>
      </c>
      <c r="F6" s="30">
        <v>1</v>
      </c>
      <c r="G6" s="30">
        <v>29900</v>
      </c>
      <c r="H6" s="30">
        <v>30000</v>
      </c>
      <c r="I6" s="30">
        <v>41292</v>
      </c>
      <c r="J6" s="30">
        <v>45003</v>
      </c>
      <c r="K6" s="31">
        <v>47072</v>
      </c>
      <c r="L6" s="30" t="s">
        <v>12</v>
      </c>
      <c r="M6" s="30" t="s">
        <v>12</v>
      </c>
      <c r="N6" s="20">
        <f>AVERAGE(G6:K6)</f>
        <v>38653.4</v>
      </c>
      <c r="O6" s="21">
        <f>SQRT(((SUM((POWER(G6-N6,2)),(POWER(J6-N6,2)),(POWER(K6-N6,2)))/(COLUMNS(K6:M6)-1))))</f>
        <v>9690.5174701870292</v>
      </c>
      <c r="P6" s="32">
        <f t="shared" ref="P6" si="0">O6/N6*100</f>
        <v>25.070284813721504</v>
      </c>
      <c r="Q6" s="20">
        <f>((F6/5)*(SUM(G6:K6)))</f>
        <v>38653.4</v>
      </c>
      <c r="S6" s="16"/>
    </row>
    <row r="7" spans="2:19" s="7" customFormat="1" ht="30.75" customHeight="1">
      <c r="B7" s="49" t="s">
        <v>10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33">
        <f>SUM(Q6)</f>
        <v>38653.4</v>
      </c>
      <c r="O7" s="34" t="s">
        <v>17</v>
      </c>
      <c r="P7" s="34"/>
      <c r="Q7" s="35"/>
    </row>
    <row r="8" spans="2:19" ht="66.75" customHeight="1">
      <c r="B8" s="50" t="s">
        <v>19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2:19" ht="15.75" customHeight="1">
      <c r="B9" s="25" t="s">
        <v>18</v>
      </c>
      <c r="C9" s="26"/>
      <c r="D9" s="25"/>
      <c r="E9" s="5"/>
      <c r="F9" s="5"/>
      <c r="G9" s="5"/>
      <c r="H9" s="5"/>
      <c r="I9" s="5"/>
      <c r="J9" s="5"/>
      <c r="K9" s="5"/>
      <c r="L9" s="5"/>
    </row>
    <row r="10" spans="2:19" s="4" customFormat="1" ht="15.75" customHeight="1">
      <c r="B10" s="48" t="s">
        <v>25</v>
      </c>
      <c r="C10" s="48"/>
      <c r="D10" s="48"/>
      <c r="E10" s="48"/>
      <c r="F10" s="5"/>
      <c r="G10" s="5"/>
      <c r="H10" s="5"/>
      <c r="I10" s="5"/>
      <c r="J10" s="8"/>
      <c r="K10" s="9"/>
      <c r="L10" s="11"/>
    </row>
    <row r="11" spans="2:19" s="4" customFormat="1" ht="15.75">
      <c r="B11" s="51">
        <v>46196</v>
      </c>
      <c r="C11" s="52"/>
      <c r="D11" s="52"/>
      <c r="E11" s="3"/>
      <c r="F11" s="5"/>
      <c r="G11" s="5"/>
      <c r="H11" s="5"/>
      <c r="I11" s="5"/>
      <c r="J11" s="8"/>
      <c r="K11" s="9"/>
      <c r="L11" s="14"/>
    </row>
    <row r="12" spans="2:19" s="4" customFormat="1" ht="22.5" customHeight="1">
      <c r="B12" s="52" t="s">
        <v>26</v>
      </c>
      <c r="C12" s="53"/>
      <c r="D12" s="3"/>
      <c r="E12" s="3"/>
      <c r="F12" s="5"/>
      <c r="G12" s="5"/>
      <c r="H12" s="5"/>
      <c r="I12" s="5"/>
      <c r="J12" s="8"/>
      <c r="K12" s="9"/>
      <c r="L12" s="12"/>
    </row>
    <row r="13" spans="2:19" ht="19.5" customHeight="1">
      <c r="B13" s="47"/>
      <c r="C13" s="47"/>
      <c r="D13" s="47"/>
      <c r="E13" s="5"/>
      <c r="F13" s="5"/>
      <c r="G13" s="5"/>
      <c r="H13" s="5"/>
      <c r="I13" s="5"/>
      <c r="J13" s="5"/>
      <c r="K13" s="5"/>
      <c r="L13" s="15"/>
    </row>
    <row r="14" spans="2:19" s="4" customFormat="1" ht="15.75" customHeight="1">
      <c r="B14" s="48"/>
      <c r="C14" s="48"/>
      <c r="D14" s="48"/>
      <c r="E14" s="48"/>
      <c r="F14" s="5"/>
      <c r="G14" s="5"/>
      <c r="H14" s="5"/>
      <c r="I14" s="5"/>
      <c r="J14" s="8"/>
      <c r="K14" s="9"/>
      <c r="L14" s="11"/>
    </row>
    <row r="16" spans="2:19">
      <c r="L16" s="12"/>
    </row>
  </sheetData>
  <sheetProtection selectLockedCells="1" selectUnlockedCells="1"/>
  <mergeCells count="17">
    <mergeCell ref="B13:D13"/>
    <mergeCell ref="B14:E14"/>
    <mergeCell ref="B7:M7"/>
    <mergeCell ref="B8:Q8"/>
    <mergeCell ref="B10:E10"/>
    <mergeCell ref="B11:D11"/>
    <mergeCell ref="B12:C12"/>
    <mergeCell ref="B2:Q2"/>
    <mergeCell ref="B4:B5"/>
    <mergeCell ref="C4:C5"/>
    <mergeCell ref="D4:D5"/>
    <mergeCell ref="E4:E5"/>
    <mergeCell ref="F4:F5"/>
    <mergeCell ref="L4:M4"/>
    <mergeCell ref="N4:P4"/>
    <mergeCell ref="G4:K4"/>
    <mergeCell ref="C3:Q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8" firstPageNumber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PrintMaster</dc:creator>
  <cp:lastModifiedBy>Пользователь_234</cp:lastModifiedBy>
  <cp:lastPrinted>2026-06-23T01:59:53Z</cp:lastPrinted>
  <dcterms:created xsi:type="dcterms:W3CDTF">2014-01-24T04:13:02Z</dcterms:created>
  <dcterms:modified xsi:type="dcterms:W3CDTF">2026-06-23T02:01:23Z</dcterms:modified>
</cp:coreProperties>
</file>