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15315" windowHeight="8895" activeTab="1"/>
  </bookViews>
  <sheets>
    <sheet name="Отчет" sheetId="1" r:id="rId1"/>
    <sheet name="Расчет цены" sheetId="2" r:id="rId2"/>
  </sheets>
  <calcPr calcId="145621" iterateDelta="1E-4"/>
</workbook>
</file>

<file path=xl/calcChain.xml><?xml version="1.0" encoding="utf-8"?>
<calcChain xmlns="http://schemas.openxmlformats.org/spreadsheetml/2006/main">
  <c r="I31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26" i="2"/>
  <c r="I28" i="2"/>
  <c r="I29" i="2"/>
  <c r="I30" i="2"/>
  <c r="L22" i="2" l="1"/>
  <c r="M22" i="2" s="1"/>
  <c r="L18" i="2"/>
  <c r="M18" i="2" s="1"/>
  <c r="L13" i="2"/>
  <c r="M13" i="2" s="1"/>
  <c r="J29" i="2"/>
  <c r="K29" i="2" s="1"/>
  <c r="J12" i="2"/>
  <c r="K12" i="2" s="1"/>
  <c r="J13" i="2"/>
  <c r="K13" i="2" s="1"/>
  <c r="L7" i="2"/>
  <c r="M7" i="2" s="1"/>
  <c r="L9" i="2"/>
  <c r="M9" i="2" s="1"/>
  <c r="L12" i="2"/>
  <c r="M12" i="2" s="1"/>
  <c r="L14" i="2"/>
  <c r="M14" i="2" s="1"/>
  <c r="L15" i="2"/>
  <c r="M15" i="2" s="1"/>
  <c r="L16" i="2"/>
  <c r="M16" i="2" s="1"/>
  <c r="L17" i="2"/>
  <c r="M17" i="2" s="1"/>
  <c r="L20" i="2"/>
  <c r="M20" i="2" s="1"/>
  <c r="L24" i="2"/>
  <c r="M24" i="2" s="1"/>
  <c r="L26" i="2"/>
  <c r="M26" i="2" s="1"/>
  <c r="L27" i="2"/>
  <c r="M27" i="2" s="1"/>
  <c r="L29" i="2"/>
  <c r="M29" i="2" s="1"/>
  <c r="J30" i="2"/>
  <c r="K30" i="2" s="1"/>
  <c r="J6" i="2"/>
  <c r="K6" i="2" s="1"/>
  <c r="L6" i="2"/>
  <c r="M6" i="2" s="1"/>
  <c r="J19" i="2" l="1"/>
  <c r="K19" i="2" s="1"/>
  <c r="J26" i="2"/>
  <c r="K26" i="2" s="1"/>
  <c r="J23" i="2"/>
  <c r="K23" i="2" s="1"/>
  <c r="J18" i="2"/>
  <c r="K18" i="2" s="1"/>
  <c r="J22" i="2"/>
  <c r="K22" i="2" s="1"/>
  <c r="L19" i="2"/>
  <c r="M19" i="2" s="1"/>
  <c r="L23" i="2"/>
  <c r="M23" i="2" s="1"/>
  <c r="J25" i="2"/>
  <c r="K25" i="2" s="1"/>
  <c r="J7" i="2"/>
  <c r="K7" i="2" s="1"/>
  <c r="J28" i="2"/>
  <c r="K28" i="2" s="1"/>
  <c r="J10" i="2"/>
  <c r="K10" i="2" s="1"/>
  <c r="J16" i="2"/>
  <c r="K16" i="2" s="1"/>
  <c r="J27" i="2"/>
  <c r="K27" i="2" s="1"/>
  <c r="L11" i="2"/>
  <c r="M11" i="2" s="1"/>
  <c r="J9" i="2"/>
  <c r="K9" i="2" s="1"/>
  <c r="J15" i="2"/>
  <c r="K15" i="2" s="1"/>
  <c r="J11" i="2"/>
  <c r="K11" i="2" s="1"/>
  <c r="J17" i="2"/>
  <c r="K17" i="2" s="1"/>
  <c r="J21" i="2"/>
  <c r="K21" i="2" s="1"/>
  <c r="L10" i="2"/>
  <c r="M10" i="2" s="1"/>
  <c r="L25" i="2"/>
  <c r="M25" i="2" s="1"/>
  <c r="L21" i="2"/>
  <c r="M21" i="2" s="1"/>
  <c r="L30" i="2"/>
  <c r="M30" i="2" s="1"/>
  <c r="L28" i="2"/>
  <c r="M28" i="2" s="1"/>
  <c r="J8" i="2"/>
  <c r="K8" i="2" s="1"/>
  <c r="J14" i="2"/>
  <c r="K14" i="2" s="1"/>
  <c r="J20" i="2"/>
  <c r="K20" i="2" s="1"/>
  <c r="J24" i="2"/>
  <c r="K24" i="2" s="1"/>
  <c r="L8" i="2"/>
  <c r="M8" i="2" s="1"/>
</calcChain>
</file>

<file path=xl/sharedStrings.xml><?xml version="1.0" encoding="utf-8"?>
<sst xmlns="http://schemas.openxmlformats.org/spreadsheetml/2006/main" count="89" uniqueCount="65">
  <si>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</si>
  <si>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</si>
  <si>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</si>
  <si>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</si>
  <si>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</si>
  <si>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</si>
  <si>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</si>
  <si>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</si>
  <si>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</si>
  <si>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</si>
  <si>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</si>
  <si>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</si>
  <si>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</si>
  <si>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</si>
  <si>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</si>
  <si>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</si>
  <si>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</si>
  <si>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</si>
  <si>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</si>
  <si>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</si>
  <si>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</si>
  <si>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</si>
  <si>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</si>
  <si>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</si>
  <si>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</si>
  <si>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</si>
  <si>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</si>
  <si>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</si>
  <si>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</si>
  <si>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</si>
  <si>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ГМТВиПО ОТО
Тихорецкого филиала ФКУ ДПО МУЦС
ГУФСИН России по Краснодарскому краю
капитан внутренней службы</t>
  </si>
  <si>
    <t xml:space="preserve">оказание услуг                                  по проведению периодического медицинского осмотра работников отдела тылового обеспечения Тихорецкого филиала ФКУ ДПО МУЦС ГУФСИН России 
по Краснодарскому краю.
</t>
  </si>
  <si>
    <t>руб</t>
  </si>
  <si>
    <t>Осмотр специалиста: Гинеколог</t>
  </si>
  <si>
    <t>Осмотр специалиста: Дерматовенеролог</t>
  </si>
  <si>
    <t>Осмотр специалиста: Нарколог</t>
  </si>
  <si>
    <t>Осмотр специалиста: Невролог</t>
  </si>
  <si>
    <t>Осмотр специалиста: Оториноларинголог</t>
  </si>
  <si>
    <t>Осмотр специалиста: Профпатолог</t>
  </si>
  <si>
    <t>Осмотр специалиста: Психиатр</t>
  </si>
  <si>
    <t>Осмотр специалиста: Стоматолог</t>
  </si>
  <si>
    <t>Осмотр специалиста: Терапевт</t>
  </si>
  <si>
    <t>Определение сердечно-сосудистого риска</t>
  </si>
  <si>
    <t>Исследование: Бактериологическое (на флору)</t>
  </si>
  <si>
    <t>Исследование: Биохимический скрининг содержание в сыворотке крови глюкозы</t>
  </si>
  <si>
    <t>Исследование: Измерение артериального давления</t>
  </si>
  <si>
    <t>Исследование: Измерение внутриглазного давления</t>
  </si>
  <si>
    <t>Исследование: Исследование крови на сифилис</t>
  </si>
  <si>
    <t>Исследование: Исследование на гельминтозы</t>
  </si>
  <si>
    <t>Исследование: Клинический анализ крови</t>
  </si>
  <si>
    <t>Исследование: Клинический анализ мочи</t>
  </si>
  <si>
    <t>Исследование: Маммография (в двух проекциях)</t>
  </si>
  <si>
    <t>Антропометрические исследования, анкетирование</t>
  </si>
  <si>
    <t>Исследование: УЗИ органов малого таза (для женщин)</t>
  </si>
  <si>
    <t>Исследование: Флюорография или рентгенография легких в двух проекциях (прямая и правая боковая)</t>
  </si>
  <si>
    <t>Исследование: Биохимический скрининг содержание в сыворотке крови холестерина</t>
  </si>
  <si>
    <t>Исследование: цитологическое (на атипичные клетки) исследование</t>
  </si>
  <si>
    <t>Исследование: ЭКГ</t>
  </si>
  <si>
    <t>Поставщик № 1
вх. № 153 от 24.06.26г.</t>
  </si>
  <si>
    <t>Поставщик № 2
вх. №  154 от 25.06.26г.</t>
  </si>
  <si>
    <t>Поставщик № 3
вх. № 152 от 24.06.26 г.</t>
  </si>
  <si>
    <t>Приложение №1 к Докладной записке</t>
  </si>
  <si>
    <r>
      <t xml:space="preserve">Коэффициент вариации цен 
V (%) 
</t>
    </r>
    <r>
      <rPr>
        <i/>
        <sz val="18"/>
        <color indexed="8"/>
        <rFont val="XO Thames"/>
        <family val="1"/>
        <charset val="204"/>
      </rPr>
      <t>(не должен превышать 33%)</t>
    </r>
  </si>
  <si>
    <t xml:space="preserve">                                 </t>
  </si>
  <si>
    <t xml:space="preserve"> Д.В.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</si>
</sst>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4"/>
      <color indexed="8"/>
      <name val="XO Thames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indexed="8"/>
      <name val="XO Thames"/>
      <family val="1"/>
      <charset val="204"/>
    </font>
    <font>
      <sz val="18"/>
      <name val="XO Thames"/>
      <family val="1"/>
      <charset val="204"/>
    </font>
    <font>
      <i/>
      <sz val="18"/>
      <color indexed="8"/>
      <name val="XO Thames"/>
      <family val="1"/>
      <charset val="204"/>
    </font>
    <font>
      <sz val="18"/>
      <color theme="1"/>
      <name val="XO Thames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left" vertical="top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/>
    </xf>
    <xf numFmtId="4" fontId="18" fillId="0" borderId="0" xfId="0" applyNumberFormat="1" applyFont="1" applyAlignment="1">
      <alignment vertical="center" wrapText="1"/>
    </xf>
    <xf numFmtId="0" fontId="18" fillId="0" borderId="0" xfId="0" applyFont="1" applyBorder="1" applyAlignment="1">
      <alignment vertical="center"/>
    </xf>
    <xf numFmtId="2" fontId="18" fillId="0" borderId="0" xfId="0" applyNumberFormat="1" applyFont="1" applyAlignment="1">
      <alignment vertical="center"/>
    </xf>
    <xf numFmtId="0" fontId="18" fillId="0" borderId="0" xfId="0" applyNumberFormat="1" applyFont="1" applyAlignment="1">
      <alignment horizontal="center" vertical="top" wrapText="1"/>
    </xf>
    <xf numFmtId="0" fontId="18" fillId="0" borderId="0" xfId="0" applyFont="1" applyFill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wrapText="1"/>
      <protection locked="0"/>
    </xf>
    <xf numFmtId="0" fontId="18" fillId="0" borderId="0" xfId="0" applyFont="1" applyFill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4</xdr:row>
      <xdr:rowOff>1279837</xdr:rowOff>
    </xdr:from>
    <xdr:to>
      <xdr:col>10</xdr:col>
      <xdr:colOff>1583530</xdr:colOff>
      <xdr:row>4</xdr:row>
      <xdr:rowOff>2083593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63687" y="3172931"/>
          <a:ext cx="1488281" cy="80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43" t="s">
        <v>19</v>
      </c>
      <c r="D1" s="44"/>
    </row>
    <row r="2" spans="1:974" ht="99" customHeight="1" x14ac:dyDescent="0.2">
      <c r="A2" s="45" t="s">
        <v>28</v>
      </c>
      <c r="B2" s="45"/>
      <c r="C2" s="45"/>
      <c r="D2" s="45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3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46" t="s">
        <v>15</v>
      </c>
      <c r="B6" s="46"/>
      <c r="C6" s="3"/>
    </row>
    <row r="7" spans="1:974" s="2" customFormat="1" ht="68.25" customHeight="1" x14ac:dyDescent="0.25">
      <c r="A7" s="47" t="s">
        <v>23</v>
      </c>
      <c r="B7" s="47"/>
      <c r="C7" s="47"/>
      <c r="D7" s="48" t="s">
        <v>22</v>
      </c>
      <c r="E7" s="48"/>
      <c r="F7" s="48"/>
      <c r="G7" s="48"/>
    </row>
    <row r="8" spans="1:974" ht="12.75" customHeight="1" x14ac:dyDescent="0.2">
      <c r="A8" s="41" t="s">
        <v>24</v>
      </c>
      <c r="B8" s="41"/>
      <c r="C8" s="41"/>
      <c r="D8" s="42"/>
      <c r="E8" s="42"/>
      <c r="F8" s="42"/>
      <c r="G8" s="34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F1" zoomScale="80" zoomScaleNormal="80" workbookViewId="0">
      <selection activeCell="M5" sqref="M5"/>
    </sheetView>
  </sheetViews>
  <sheetFormatPr defaultColWidth="9.140625" defaultRowHeight="12.75" x14ac:dyDescent="0.2"/>
  <cols>
    <col min="1" max="1" width="5.85546875" style="1" customWidth="1"/>
    <col min="2" max="2" width="34.28515625" style="1" customWidth="1"/>
    <col min="3" max="3" width="68.7109375" style="11" customWidth="1"/>
    <col min="4" max="4" width="9.7109375" style="1" customWidth="1"/>
    <col min="5" max="5" width="10.28515625" style="1" customWidth="1"/>
    <col min="6" max="6" width="16.42578125" style="1" customWidth="1"/>
    <col min="7" max="7" width="17" style="1" customWidth="1"/>
    <col min="8" max="8" width="18" style="1" customWidth="1"/>
    <col min="9" max="9" width="26.140625" style="1" customWidth="1"/>
    <col min="10" max="10" width="32.85546875" style="1" customWidth="1"/>
    <col min="11" max="11" width="34.42578125" style="1" customWidth="1"/>
    <col min="12" max="13" width="47.140625" style="1" customWidth="1"/>
    <col min="14" max="16384" width="9.140625" style="1"/>
  </cols>
  <sheetData>
    <row r="1" spans="1:13" ht="18.75" x14ac:dyDescent="0.3">
      <c r="A1" s="35"/>
      <c r="B1" s="35"/>
      <c r="C1" s="36"/>
      <c r="D1" s="35"/>
      <c r="E1" s="35"/>
      <c r="F1" s="37"/>
      <c r="G1" s="38"/>
      <c r="H1" s="38"/>
      <c r="I1" s="38"/>
      <c r="J1" s="38"/>
      <c r="K1" s="38"/>
      <c r="L1" s="38"/>
      <c r="M1" s="38" t="s">
        <v>61</v>
      </c>
    </row>
    <row r="2" spans="1:13" ht="18" x14ac:dyDescent="0.25">
      <c r="A2" s="39"/>
      <c r="B2" s="39"/>
      <c r="C2" s="40"/>
      <c r="D2" s="39"/>
      <c r="E2" s="39"/>
      <c r="F2" s="49"/>
      <c r="G2" s="49"/>
      <c r="H2" s="49"/>
      <c r="I2" s="49"/>
      <c r="J2" s="49"/>
      <c r="K2" s="49"/>
      <c r="L2" s="49"/>
      <c r="M2" s="49"/>
    </row>
    <row r="3" spans="1:13" ht="51.6" customHeight="1" x14ac:dyDescent="0.2">
      <c r="A3" s="51" t="s">
        <v>20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62.25" customHeight="1" x14ac:dyDescent="0.2">
      <c r="A4" s="52" t="s">
        <v>1</v>
      </c>
      <c r="B4" s="52" t="s">
        <v>10</v>
      </c>
      <c r="C4" s="52" t="s">
        <v>16</v>
      </c>
      <c r="D4" s="52" t="s">
        <v>2</v>
      </c>
      <c r="E4" s="52" t="s">
        <v>3</v>
      </c>
      <c r="F4" s="53" t="s">
        <v>4</v>
      </c>
      <c r="G4" s="53"/>
      <c r="H4" s="53"/>
      <c r="I4" s="54" t="s">
        <v>5</v>
      </c>
      <c r="J4" s="54"/>
      <c r="K4" s="54"/>
      <c r="L4" s="55" t="s">
        <v>6</v>
      </c>
      <c r="M4" s="55"/>
    </row>
    <row r="5" spans="1:13" ht="175.5" customHeight="1" thickBot="1" x14ac:dyDescent="0.25">
      <c r="A5" s="52"/>
      <c r="B5" s="52"/>
      <c r="C5" s="56"/>
      <c r="D5" s="52"/>
      <c r="E5" s="56"/>
      <c r="F5" s="57" t="s">
        <v>58</v>
      </c>
      <c r="G5" s="57" t="s">
        <v>59</v>
      </c>
      <c r="H5" s="57" t="s">
        <v>60</v>
      </c>
      <c r="I5" s="58" t="s">
        <v>17</v>
      </c>
      <c r="J5" s="58" t="s">
        <v>7</v>
      </c>
      <c r="K5" s="59" t="s">
        <v>62</v>
      </c>
      <c r="L5" s="58" t="s">
        <v>9</v>
      </c>
      <c r="M5" s="58" t="s">
        <v>18</v>
      </c>
    </row>
    <row r="6" spans="1:13" ht="42.75" customHeight="1" thickBot="1" x14ac:dyDescent="0.25">
      <c r="A6" s="56">
        <v>1</v>
      </c>
      <c r="B6" s="60" t="s">
        <v>31</v>
      </c>
      <c r="C6" s="61" t="s">
        <v>33</v>
      </c>
      <c r="D6" s="62" t="s">
        <v>32</v>
      </c>
      <c r="E6" s="63">
        <v>10</v>
      </c>
      <c r="F6" s="64">
        <v>50</v>
      </c>
      <c r="G6" s="64">
        <v>70</v>
      </c>
      <c r="H6" s="65">
        <v>60</v>
      </c>
      <c r="I6" s="66">
        <f>AVERAGE(F6:H6)</f>
        <v>60</v>
      </c>
      <c r="J6" s="67">
        <f>SQRT(((SUM((POWER(H6-I6,2)),(POWER(G6-I6,2)),(POWER(F6-I6,2))))/(COLUMNS(F6:H6)-1)))</f>
        <v>10</v>
      </c>
      <c r="K6" s="68">
        <f>J6/I6*100</f>
        <v>16.666666666666664</v>
      </c>
      <c r="L6" s="66">
        <f>MIN(F6:H6)</f>
        <v>50</v>
      </c>
      <c r="M6" s="66">
        <f>E6*L6</f>
        <v>500</v>
      </c>
    </row>
    <row r="7" spans="1:13" ht="33" customHeight="1" thickBot="1" x14ac:dyDescent="0.25">
      <c r="A7" s="69"/>
      <c r="B7" s="70"/>
      <c r="C7" s="71" t="s">
        <v>34</v>
      </c>
      <c r="D7" s="62" t="s">
        <v>32</v>
      </c>
      <c r="E7" s="63">
        <v>10</v>
      </c>
      <c r="F7" s="64">
        <v>50</v>
      </c>
      <c r="G7" s="64">
        <v>70</v>
      </c>
      <c r="H7" s="65">
        <v>80</v>
      </c>
      <c r="I7" s="66">
        <f t="shared" ref="I7:I30" si="0">AVERAGE(F7:H7)</f>
        <v>66.666666666666671</v>
      </c>
      <c r="J7" s="67">
        <f t="shared" ref="J7:J30" si="1">SQRT(((SUM((POWER(H7-I7,2)),(POWER(G7-I7,2)),(POWER(F7-I7,2))))/(COLUMNS(F7:H7)-1)))</f>
        <v>15.275252316519467</v>
      </c>
      <c r="K7" s="68">
        <f t="shared" ref="K7:K30" si="2">J7/I7*100</f>
        <v>22.912878474779198</v>
      </c>
      <c r="L7" s="66">
        <f t="shared" ref="L7:L30" si="3">MIN(F7:H7)</f>
        <v>50</v>
      </c>
      <c r="M7" s="66">
        <f t="shared" ref="M7:M30" si="4">E7*L7</f>
        <v>500</v>
      </c>
    </row>
    <row r="8" spans="1:13" ht="31.5" customHeight="1" thickBot="1" x14ac:dyDescent="0.25">
      <c r="A8" s="69"/>
      <c r="B8" s="70"/>
      <c r="C8" s="71" t="s">
        <v>35</v>
      </c>
      <c r="D8" s="62" t="s">
        <v>32</v>
      </c>
      <c r="E8" s="63">
        <v>10</v>
      </c>
      <c r="F8" s="64">
        <v>50</v>
      </c>
      <c r="G8" s="64">
        <v>70</v>
      </c>
      <c r="H8" s="65">
        <v>80</v>
      </c>
      <c r="I8" s="66">
        <f t="shared" si="0"/>
        <v>66.666666666666671</v>
      </c>
      <c r="J8" s="67">
        <f t="shared" si="1"/>
        <v>15.275252316519467</v>
      </c>
      <c r="K8" s="68">
        <f t="shared" si="2"/>
        <v>22.912878474779198</v>
      </c>
      <c r="L8" s="66">
        <f t="shared" si="3"/>
        <v>50</v>
      </c>
      <c r="M8" s="66">
        <f t="shared" si="4"/>
        <v>500</v>
      </c>
    </row>
    <row r="9" spans="1:13" ht="26.25" customHeight="1" thickBot="1" x14ac:dyDescent="0.25">
      <c r="A9" s="69"/>
      <c r="B9" s="70"/>
      <c r="C9" s="71" t="s">
        <v>36</v>
      </c>
      <c r="D9" s="62" t="s">
        <v>32</v>
      </c>
      <c r="E9" s="63">
        <v>10</v>
      </c>
      <c r="F9" s="64">
        <v>50</v>
      </c>
      <c r="G9" s="64">
        <v>70</v>
      </c>
      <c r="H9" s="65">
        <v>60</v>
      </c>
      <c r="I9" s="66">
        <f t="shared" si="0"/>
        <v>60</v>
      </c>
      <c r="J9" s="67">
        <f t="shared" si="1"/>
        <v>10</v>
      </c>
      <c r="K9" s="68">
        <f t="shared" si="2"/>
        <v>16.666666666666664</v>
      </c>
      <c r="L9" s="66">
        <f t="shared" si="3"/>
        <v>50</v>
      </c>
      <c r="M9" s="66">
        <f t="shared" si="4"/>
        <v>500</v>
      </c>
    </row>
    <row r="10" spans="1:13" ht="37.5" customHeight="1" thickBot="1" x14ac:dyDescent="0.25">
      <c r="A10" s="69"/>
      <c r="B10" s="70"/>
      <c r="C10" s="71" t="s">
        <v>37</v>
      </c>
      <c r="D10" s="62" t="s">
        <v>32</v>
      </c>
      <c r="E10" s="63">
        <v>10</v>
      </c>
      <c r="F10" s="64">
        <v>50</v>
      </c>
      <c r="G10" s="64">
        <v>70</v>
      </c>
      <c r="H10" s="65">
        <v>60</v>
      </c>
      <c r="I10" s="66">
        <f t="shared" si="0"/>
        <v>60</v>
      </c>
      <c r="J10" s="67">
        <f t="shared" si="1"/>
        <v>10</v>
      </c>
      <c r="K10" s="68">
        <f t="shared" si="2"/>
        <v>16.666666666666664</v>
      </c>
      <c r="L10" s="66">
        <f t="shared" si="3"/>
        <v>50</v>
      </c>
      <c r="M10" s="66">
        <f t="shared" si="4"/>
        <v>500</v>
      </c>
    </row>
    <row r="11" spans="1:13" ht="30.75" customHeight="1" thickBot="1" x14ac:dyDescent="0.25">
      <c r="A11" s="69"/>
      <c r="B11" s="70"/>
      <c r="C11" s="71" t="s">
        <v>38</v>
      </c>
      <c r="D11" s="62" t="s">
        <v>32</v>
      </c>
      <c r="E11" s="63">
        <v>10</v>
      </c>
      <c r="F11" s="64">
        <v>50</v>
      </c>
      <c r="G11" s="64">
        <v>70</v>
      </c>
      <c r="H11" s="65">
        <v>60</v>
      </c>
      <c r="I11" s="66">
        <f t="shared" si="0"/>
        <v>60</v>
      </c>
      <c r="J11" s="67">
        <f t="shared" si="1"/>
        <v>10</v>
      </c>
      <c r="K11" s="68">
        <f t="shared" si="2"/>
        <v>16.666666666666664</v>
      </c>
      <c r="L11" s="66">
        <f t="shared" si="3"/>
        <v>50</v>
      </c>
      <c r="M11" s="66">
        <f t="shared" si="4"/>
        <v>500</v>
      </c>
    </row>
    <row r="12" spans="1:13" ht="29.25" customHeight="1" thickBot="1" x14ac:dyDescent="0.25">
      <c r="A12" s="69"/>
      <c r="B12" s="70"/>
      <c r="C12" s="71" t="s">
        <v>39</v>
      </c>
      <c r="D12" s="62" t="s">
        <v>32</v>
      </c>
      <c r="E12" s="63">
        <v>10</v>
      </c>
      <c r="F12" s="64">
        <v>50</v>
      </c>
      <c r="G12" s="64">
        <v>70</v>
      </c>
      <c r="H12" s="65">
        <v>80</v>
      </c>
      <c r="I12" s="66">
        <f t="shared" si="0"/>
        <v>66.666666666666671</v>
      </c>
      <c r="J12" s="67">
        <f t="shared" si="1"/>
        <v>15.275252316519467</v>
      </c>
      <c r="K12" s="68">
        <f t="shared" si="2"/>
        <v>22.912878474779198</v>
      </c>
      <c r="L12" s="66">
        <f t="shared" si="3"/>
        <v>50</v>
      </c>
      <c r="M12" s="66">
        <f t="shared" si="4"/>
        <v>500</v>
      </c>
    </row>
    <row r="13" spans="1:13" ht="37.5" customHeight="1" thickBot="1" x14ac:dyDescent="0.25">
      <c r="A13" s="69"/>
      <c r="B13" s="70"/>
      <c r="C13" s="71" t="s">
        <v>40</v>
      </c>
      <c r="D13" s="62" t="s">
        <v>32</v>
      </c>
      <c r="E13" s="63">
        <v>10</v>
      </c>
      <c r="F13" s="64">
        <v>50</v>
      </c>
      <c r="G13" s="64">
        <v>70</v>
      </c>
      <c r="H13" s="65">
        <v>60</v>
      </c>
      <c r="I13" s="66">
        <f t="shared" si="0"/>
        <v>60</v>
      </c>
      <c r="J13" s="67">
        <f t="shared" si="1"/>
        <v>10</v>
      </c>
      <c r="K13" s="68">
        <f t="shared" si="2"/>
        <v>16.666666666666664</v>
      </c>
      <c r="L13" s="66">
        <f t="shared" si="3"/>
        <v>50</v>
      </c>
      <c r="M13" s="66">
        <f t="shared" si="4"/>
        <v>500</v>
      </c>
    </row>
    <row r="14" spans="1:13" ht="51.75" customHeight="1" thickBot="1" x14ac:dyDescent="0.25">
      <c r="A14" s="69"/>
      <c r="B14" s="70"/>
      <c r="C14" s="71" t="s">
        <v>41</v>
      </c>
      <c r="D14" s="62" t="s">
        <v>32</v>
      </c>
      <c r="E14" s="63">
        <v>10</v>
      </c>
      <c r="F14" s="64">
        <v>50</v>
      </c>
      <c r="G14" s="64">
        <v>70</v>
      </c>
      <c r="H14" s="65">
        <v>60</v>
      </c>
      <c r="I14" s="66">
        <f t="shared" si="0"/>
        <v>60</v>
      </c>
      <c r="J14" s="67">
        <f t="shared" si="1"/>
        <v>10</v>
      </c>
      <c r="K14" s="68">
        <f t="shared" si="2"/>
        <v>16.666666666666664</v>
      </c>
      <c r="L14" s="66">
        <f t="shared" si="3"/>
        <v>50</v>
      </c>
      <c r="M14" s="66">
        <f t="shared" si="4"/>
        <v>500</v>
      </c>
    </row>
    <row r="15" spans="1:13" ht="45.75" customHeight="1" thickBot="1" x14ac:dyDescent="0.25">
      <c r="A15" s="69"/>
      <c r="B15" s="70"/>
      <c r="C15" s="71" t="s">
        <v>42</v>
      </c>
      <c r="D15" s="62" t="s">
        <v>32</v>
      </c>
      <c r="E15" s="63">
        <v>10</v>
      </c>
      <c r="F15" s="64">
        <v>5</v>
      </c>
      <c r="G15" s="64">
        <v>5</v>
      </c>
      <c r="H15" s="65">
        <v>5</v>
      </c>
      <c r="I15" s="66">
        <f t="shared" si="0"/>
        <v>5</v>
      </c>
      <c r="J15" s="67">
        <f t="shared" si="1"/>
        <v>0</v>
      </c>
      <c r="K15" s="68">
        <f t="shared" si="2"/>
        <v>0</v>
      </c>
      <c r="L15" s="66">
        <f t="shared" si="3"/>
        <v>5</v>
      </c>
      <c r="M15" s="66">
        <f t="shared" si="4"/>
        <v>50</v>
      </c>
    </row>
    <row r="16" spans="1:13" ht="46.5" customHeight="1" thickBot="1" x14ac:dyDescent="0.25">
      <c r="A16" s="69"/>
      <c r="B16" s="70"/>
      <c r="C16" s="71" t="s">
        <v>43</v>
      </c>
      <c r="D16" s="62" t="s">
        <v>32</v>
      </c>
      <c r="E16" s="63">
        <v>10</v>
      </c>
      <c r="F16" s="64">
        <v>300</v>
      </c>
      <c r="G16" s="64">
        <v>320</v>
      </c>
      <c r="H16" s="65">
        <v>400</v>
      </c>
      <c r="I16" s="66">
        <f t="shared" si="0"/>
        <v>340</v>
      </c>
      <c r="J16" s="67">
        <f t="shared" si="1"/>
        <v>52.915026221291811</v>
      </c>
      <c r="K16" s="68">
        <f t="shared" si="2"/>
        <v>15.563243006262297</v>
      </c>
      <c r="L16" s="66">
        <f t="shared" si="3"/>
        <v>300</v>
      </c>
      <c r="M16" s="66">
        <f t="shared" si="4"/>
        <v>3000</v>
      </c>
    </row>
    <row r="17" spans="1:14" ht="44.25" customHeight="1" thickBot="1" x14ac:dyDescent="0.25">
      <c r="A17" s="69"/>
      <c r="B17" s="70"/>
      <c r="C17" s="62" t="s">
        <v>44</v>
      </c>
      <c r="D17" s="62" t="s">
        <v>32</v>
      </c>
      <c r="E17" s="63">
        <v>10</v>
      </c>
      <c r="F17" s="64">
        <v>300</v>
      </c>
      <c r="G17" s="64">
        <v>340</v>
      </c>
      <c r="H17" s="65">
        <v>350</v>
      </c>
      <c r="I17" s="66">
        <f>AVERAGE(F17:H17)</f>
        <v>330</v>
      </c>
      <c r="J17" s="67">
        <f t="shared" si="1"/>
        <v>26.457513110645905</v>
      </c>
      <c r="K17" s="68">
        <f t="shared" si="2"/>
        <v>8.0174282153472447</v>
      </c>
      <c r="L17" s="66">
        <f t="shared" si="3"/>
        <v>300</v>
      </c>
      <c r="M17" s="66">
        <f t="shared" si="4"/>
        <v>3000</v>
      </c>
    </row>
    <row r="18" spans="1:14" ht="42.75" customHeight="1" thickBot="1" x14ac:dyDescent="0.25">
      <c r="A18" s="69"/>
      <c r="B18" s="70"/>
      <c r="C18" s="71" t="s">
        <v>45</v>
      </c>
      <c r="D18" s="62" t="s">
        <v>32</v>
      </c>
      <c r="E18" s="63">
        <v>10</v>
      </c>
      <c r="F18" s="64">
        <v>10</v>
      </c>
      <c r="G18" s="64">
        <v>15</v>
      </c>
      <c r="H18" s="65">
        <v>15</v>
      </c>
      <c r="I18" s="66">
        <f t="shared" si="0"/>
        <v>13.333333333333334</v>
      </c>
      <c r="J18" s="67">
        <f t="shared" si="1"/>
        <v>2.8867513459481287</v>
      </c>
      <c r="K18" s="68">
        <f t="shared" si="2"/>
        <v>21.650635094610966</v>
      </c>
      <c r="L18" s="66">
        <f t="shared" si="3"/>
        <v>10</v>
      </c>
      <c r="M18" s="66">
        <f t="shared" si="4"/>
        <v>100</v>
      </c>
    </row>
    <row r="19" spans="1:14" ht="37.5" customHeight="1" thickBot="1" x14ac:dyDescent="0.25">
      <c r="A19" s="69"/>
      <c r="B19" s="70"/>
      <c r="C19" s="71" t="s">
        <v>46</v>
      </c>
      <c r="D19" s="62" t="s">
        <v>32</v>
      </c>
      <c r="E19" s="63">
        <v>9</v>
      </c>
      <c r="F19" s="64">
        <v>50</v>
      </c>
      <c r="G19" s="64">
        <v>60</v>
      </c>
      <c r="H19" s="65">
        <v>60</v>
      </c>
      <c r="I19" s="66">
        <f t="shared" si="0"/>
        <v>56.666666666666664</v>
      </c>
      <c r="J19" s="67">
        <f t="shared" si="1"/>
        <v>5.7735026918962582</v>
      </c>
      <c r="K19" s="68">
        <f t="shared" si="2"/>
        <v>10.188534162169868</v>
      </c>
      <c r="L19" s="66">
        <f t="shared" si="3"/>
        <v>50</v>
      </c>
      <c r="M19" s="66">
        <f t="shared" si="4"/>
        <v>450</v>
      </c>
    </row>
    <row r="20" spans="1:14" ht="39" customHeight="1" thickBot="1" x14ac:dyDescent="0.25">
      <c r="A20" s="69"/>
      <c r="B20" s="70"/>
      <c r="C20" s="71" t="s">
        <v>47</v>
      </c>
      <c r="D20" s="62" t="s">
        <v>32</v>
      </c>
      <c r="E20" s="63">
        <v>10</v>
      </c>
      <c r="F20" s="64">
        <v>200</v>
      </c>
      <c r="G20" s="64">
        <v>220</v>
      </c>
      <c r="H20" s="65">
        <v>220</v>
      </c>
      <c r="I20" s="66">
        <f t="shared" si="0"/>
        <v>213.33333333333334</v>
      </c>
      <c r="J20" s="67">
        <f t="shared" si="1"/>
        <v>11.547005383792515</v>
      </c>
      <c r="K20" s="68">
        <f t="shared" si="2"/>
        <v>5.4126587736527414</v>
      </c>
      <c r="L20" s="66">
        <f t="shared" si="3"/>
        <v>200</v>
      </c>
      <c r="M20" s="66">
        <f t="shared" si="4"/>
        <v>2000</v>
      </c>
    </row>
    <row r="21" spans="1:14" ht="49.5" customHeight="1" thickBot="1" x14ac:dyDescent="0.25">
      <c r="A21" s="69"/>
      <c r="B21" s="70"/>
      <c r="C21" s="71" t="s">
        <v>48</v>
      </c>
      <c r="D21" s="62" t="s">
        <v>32</v>
      </c>
      <c r="E21" s="63">
        <v>8</v>
      </c>
      <c r="F21" s="64">
        <v>200</v>
      </c>
      <c r="G21" s="64">
        <v>220</v>
      </c>
      <c r="H21" s="65">
        <v>300</v>
      </c>
      <c r="I21" s="66">
        <f>AVERAGE(F21:H21)</f>
        <v>240</v>
      </c>
      <c r="J21" s="67">
        <f t="shared" si="1"/>
        <v>52.915026221291811</v>
      </c>
      <c r="K21" s="68">
        <f t="shared" si="2"/>
        <v>22.047927592204921</v>
      </c>
      <c r="L21" s="66">
        <f t="shared" si="3"/>
        <v>200</v>
      </c>
      <c r="M21" s="66">
        <f t="shared" si="4"/>
        <v>1600</v>
      </c>
    </row>
    <row r="22" spans="1:14" ht="49.5" customHeight="1" thickBot="1" x14ac:dyDescent="0.25">
      <c r="A22" s="69"/>
      <c r="B22" s="70"/>
      <c r="C22" s="71" t="s">
        <v>49</v>
      </c>
      <c r="D22" s="62" t="s">
        <v>32</v>
      </c>
      <c r="E22" s="63">
        <v>10</v>
      </c>
      <c r="F22" s="64">
        <v>300</v>
      </c>
      <c r="G22" s="64">
        <v>320</v>
      </c>
      <c r="H22" s="65">
        <v>400</v>
      </c>
      <c r="I22" s="66">
        <f t="shared" si="0"/>
        <v>340</v>
      </c>
      <c r="J22" s="67">
        <f t="shared" si="1"/>
        <v>52.915026221291811</v>
      </c>
      <c r="K22" s="68">
        <f t="shared" si="2"/>
        <v>15.563243006262297</v>
      </c>
      <c r="L22" s="66">
        <f t="shared" si="3"/>
        <v>300</v>
      </c>
      <c r="M22" s="66">
        <f t="shared" si="4"/>
        <v>3000</v>
      </c>
    </row>
    <row r="23" spans="1:14" ht="39" customHeight="1" thickBot="1" x14ac:dyDescent="0.25">
      <c r="A23" s="69"/>
      <c r="B23" s="70"/>
      <c r="C23" s="71" t="s">
        <v>50</v>
      </c>
      <c r="D23" s="62" t="s">
        <v>32</v>
      </c>
      <c r="E23" s="63">
        <v>10</v>
      </c>
      <c r="F23" s="64">
        <v>50</v>
      </c>
      <c r="G23" s="64">
        <v>60</v>
      </c>
      <c r="H23" s="65">
        <v>70</v>
      </c>
      <c r="I23" s="66">
        <f t="shared" si="0"/>
        <v>60</v>
      </c>
      <c r="J23" s="67">
        <f t="shared" si="1"/>
        <v>10</v>
      </c>
      <c r="K23" s="68">
        <f t="shared" si="2"/>
        <v>16.666666666666664</v>
      </c>
      <c r="L23" s="66">
        <f t="shared" si="3"/>
        <v>50</v>
      </c>
      <c r="M23" s="66">
        <f t="shared" si="4"/>
        <v>500</v>
      </c>
    </row>
    <row r="24" spans="1:14" ht="36.75" customHeight="1" thickBot="1" x14ac:dyDescent="0.25">
      <c r="A24" s="69"/>
      <c r="B24" s="70"/>
      <c r="C24" s="71" t="s">
        <v>51</v>
      </c>
      <c r="D24" s="62" t="s">
        <v>32</v>
      </c>
      <c r="E24" s="63">
        <v>9</v>
      </c>
      <c r="F24" s="64">
        <v>300</v>
      </c>
      <c r="G24" s="64">
        <v>500</v>
      </c>
      <c r="H24" s="65">
        <v>450</v>
      </c>
      <c r="I24" s="66">
        <f t="shared" si="0"/>
        <v>416.66666666666669</v>
      </c>
      <c r="J24" s="67">
        <f t="shared" si="1"/>
        <v>104.08329997330664</v>
      </c>
      <c r="K24" s="68">
        <f t="shared" si="2"/>
        <v>24.979991993593593</v>
      </c>
      <c r="L24" s="66">
        <f t="shared" si="3"/>
        <v>300</v>
      </c>
      <c r="M24" s="66">
        <f t="shared" si="4"/>
        <v>2700</v>
      </c>
    </row>
    <row r="25" spans="1:14" ht="44.25" customHeight="1" thickBot="1" x14ac:dyDescent="0.25">
      <c r="A25" s="69"/>
      <c r="B25" s="70"/>
      <c r="C25" s="71" t="s">
        <v>52</v>
      </c>
      <c r="D25" s="62" t="s">
        <v>32</v>
      </c>
      <c r="E25" s="63">
        <v>10</v>
      </c>
      <c r="F25" s="64">
        <v>5</v>
      </c>
      <c r="G25" s="64">
        <v>5</v>
      </c>
      <c r="H25" s="65">
        <v>5</v>
      </c>
      <c r="I25" s="66">
        <f t="shared" si="0"/>
        <v>5</v>
      </c>
      <c r="J25" s="67">
        <f t="shared" si="1"/>
        <v>0</v>
      </c>
      <c r="K25" s="68">
        <f t="shared" si="2"/>
        <v>0</v>
      </c>
      <c r="L25" s="66">
        <f t="shared" si="3"/>
        <v>5</v>
      </c>
      <c r="M25" s="66">
        <f t="shared" si="4"/>
        <v>50</v>
      </c>
    </row>
    <row r="26" spans="1:14" ht="63.75" customHeight="1" thickBot="1" x14ac:dyDescent="0.25">
      <c r="A26" s="69"/>
      <c r="B26" s="70"/>
      <c r="C26" s="71" t="s">
        <v>53</v>
      </c>
      <c r="D26" s="62" t="s">
        <v>32</v>
      </c>
      <c r="E26" s="63">
        <v>10</v>
      </c>
      <c r="F26" s="64">
        <v>300</v>
      </c>
      <c r="G26" s="64">
        <v>500</v>
      </c>
      <c r="H26" s="65">
        <v>400</v>
      </c>
      <c r="I26" s="66">
        <f t="shared" si="0"/>
        <v>400</v>
      </c>
      <c r="J26" s="67">
        <f t="shared" si="1"/>
        <v>100</v>
      </c>
      <c r="K26" s="68">
        <f t="shared" si="2"/>
        <v>25</v>
      </c>
      <c r="L26" s="66">
        <f t="shared" si="3"/>
        <v>300</v>
      </c>
      <c r="M26" s="66">
        <f t="shared" si="4"/>
        <v>3000</v>
      </c>
    </row>
    <row r="27" spans="1:14" ht="63.75" customHeight="1" thickBot="1" x14ac:dyDescent="0.25">
      <c r="A27" s="69"/>
      <c r="B27" s="70"/>
      <c r="C27" s="71" t="s">
        <v>54</v>
      </c>
      <c r="D27" s="62" t="s">
        <v>32</v>
      </c>
      <c r="E27" s="63">
        <v>10</v>
      </c>
      <c r="F27" s="64">
        <v>300</v>
      </c>
      <c r="G27" s="64">
        <v>300</v>
      </c>
      <c r="H27" s="65">
        <v>350</v>
      </c>
      <c r="I27" s="66">
        <f t="shared" si="0"/>
        <v>316.66666666666669</v>
      </c>
      <c r="J27" s="67">
        <f t="shared" si="1"/>
        <v>28.867513459481287</v>
      </c>
      <c r="K27" s="68">
        <f t="shared" si="2"/>
        <v>9.1160568819414589</v>
      </c>
      <c r="L27" s="66">
        <f t="shared" si="3"/>
        <v>300</v>
      </c>
      <c r="M27" s="66">
        <f t="shared" si="4"/>
        <v>3000</v>
      </c>
    </row>
    <row r="28" spans="1:14" ht="68.25" customHeight="1" thickBot="1" x14ac:dyDescent="0.25">
      <c r="A28" s="69"/>
      <c r="B28" s="70"/>
      <c r="C28" s="71" t="s">
        <v>55</v>
      </c>
      <c r="D28" s="62" t="s">
        <v>32</v>
      </c>
      <c r="E28" s="63">
        <v>10</v>
      </c>
      <c r="F28" s="64">
        <v>300</v>
      </c>
      <c r="G28" s="64">
        <v>320</v>
      </c>
      <c r="H28" s="65">
        <v>350</v>
      </c>
      <c r="I28" s="66">
        <f t="shared" si="0"/>
        <v>323.33333333333331</v>
      </c>
      <c r="J28" s="67">
        <f t="shared" si="1"/>
        <v>25.16611478423583</v>
      </c>
      <c r="K28" s="68">
        <f t="shared" si="2"/>
        <v>7.7833344693512885</v>
      </c>
      <c r="L28" s="66">
        <f t="shared" si="3"/>
        <v>300</v>
      </c>
      <c r="M28" s="66">
        <f t="shared" si="4"/>
        <v>3000</v>
      </c>
    </row>
    <row r="29" spans="1:14" ht="63.75" customHeight="1" thickBot="1" x14ac:dyDescent="0.25">
      <c r="A29" s="69"/>
      <c r="B29" s="70"/>
      <c r="C29" s="71" t="s">
        <v>56</v>
      </c>
      <c r="D29" s="62" t="s">
        <v>32</v>
      </c>
      <c r="E29" s="63">
        <v>10</v>
      </c>
      <c r="F29" s="64">
        <v>300</v>
      </c>
      <c r="G29" s="64">
        <v>350</v>
      </c>
      <c r="H29" s="65">
        <v>400</v>
      </c>
      <c r="I29" s="66">
        <f>AVERAGE(F29:H29)</f>
        <v>350</v>
      </c>
      <c r="J29" s="67">
        <f t="shared" si="1"/>
        <v>50</v>
      </c>
      <c r="K29" s="68">
        <f t="shared" si="2"/>
        <v>14.285714285714285</v>
      </c>
      <c r="L29" s="66">
        <f t="shared" si="3"/>
        <v>300</v>
      </c>
      <c r="M29" s="66">
        <f t="shared" si="4"/>
        <v>3000</v>
      </c>
    </row>
    <row r="30" spans="1:14" ht="63.75" customHeight="1" thickBot="1" x14ac:dyDescent="0.25">
      <c r="A30" s="69"/>
      <c r="B30" s="70"/>
      <c r="C30" s="71" t="s">
        <v>57</v>
      </c>
      <c r="D30" s="62" t="s">
        <v>32</v>
      </c>
      <c r="E30" s="63">
        <v>10</v>
      </c>
      <c r="F30" s="64">
        <v>300</v>
      </c>
      <c r="G30" s="64">
        <v>305</v>
      </c>
      <c r="H30" s="65">
        <v>420</v>
      </c>
      <c r="I30" s="66">
        <f t="shared" si="0"/>
        <v>341.66666666666669</v>
      </c>
      <c r="J30" s="67">
        <f t="shared" si="1"/>
        <v>67.884706181387671</v>
      </c>
      <c r="K30" s="68">
        <f t="shared" si="2"/>
        <v>19.868694492113466</v>
      </c>
      <c r="L30" s="66">
        <f t="shared" si="3"/>
        <v>300</v>
      </c>
      <c r="M30" s="66">
        <f t="shared" si="4"/>
        <v>3000</v>
      </c>
    </row>
    <row r="31" spans="1:14" ht="39" customHeight="1" x14ac:dyDescent="0.2">
      <c r="A31" s="72" t="s">
        <v>0</v>
      </c>
      <c r="B31" s="72"/>
      <c r="C31" s="72"/>
      <c r="D31" s="72"/>
      <c r="E31" s="72"/>
      <c r="F31" s="72"/>
      <c r="G31" s="72"/>
      <c r="H31" s="72"/>
      <c r="I31" s="73">
        <f>SUM(M6:M30)</f>
        <v>35950</v>
      </c>
      <c r="J31" s="74" t="s">
        <v>8</v>
      </c>
      <c r="K31" s="74"/>
      <c r="L31" s="74"/>
      <c r="M31" s="75"/>
      <c r="N31" s="8"/>
    </row>
    <row r="32" spans="1:14" ht="101.25" customHeight="1" x14ac:dyDescent="0.2">
      <c r="A32" s="76" t="s">
        <v>29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8"/>
    </row>
    <row r="33" spans="1:14" s="2" customFormat="1" ht="30.75" customHeight="1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5"/>
    </row>
    <row r="34" spans="1:14" s="2" customFormat="1" ht="117" customHeight="1" x14ac:dyDescent="0.3">
      <c r="A34" s="78" t="s">
        <v>30</v>
      </c>
      <c r="B34" s="78"/>
      <c r="C34" s="78"/>
      <c r="D34" s="79" t="s">
        <v>63</v>
      </c>
      <c r="E34" s="79"/>
      <c r="F34" s="79"/>
      <c r="G34" s="79"/>
      <c r="H34" s="77"/>
      <c r="I34" s="77"/>
      <c r="J34" s="77"/>
      <c r="K34" s="77"/>
      <c r="L34" s="77"/>
      <c r="M34" s="77"/>
      <c r="N34" s="5"/>
    </row>
    <row r="35" spans="1:14" s="2" customFormat="1" ht="19.149999999999999" customHeight="1" x14ac:dyDescent="0.25">
      <c r="A35" s="80"/>
      <c r="B35" s="80"/>
      <c r="C35" s="80"/>
      <c r="D35" s="81"/>
      <c r="E35" s="81"/>
      <c r="F35" s="81"/>
      <c r="G35" s="77"/>
      <c r="H35" s="77"/>
      <c r="I35" s="77"/>
      <c r="J35" s="77"/>
      <c r="K35" s="77"/>
      <c r="L35" s="77"/>
      <c r="M35" s="77" t="s">
        <v>64</v>
      </c>
    </row>
    <row r="36" spans="1:14" ht="59.25" customHeight="1" x14ac:dyDescent="0.2">
      <c r="D36" s="16"/>
      <c r="E36" s="16"/>
      <c r="F36" s="16"/>
      <c r="G36" s="50"/>
      <c r="H36" s="50"/>
      <c r="I36" s="50"/>
      <c r="J36" s="16"/>
      <c r="K36" s="16"/>
      <c r="L36" s="16"/>
      <c r="M36" s="16"/>
    </row>
    <row r="37" spans="1:14" s="2" customFormat="1" ht="23.25" customHeight="1" x14ac:dyDescent="0.2">
      <c r="D37" s="31"/>
      <c r="E37" s="16"/>
      <c r="F37" s="17"/>
      <c r="G37" s="18"/>
      <c r="H37" s="18"/>
      <c r="I37" s="18"/>
      <c r="J37" s="18"/>
      <c r="K37" s="18"/>
      <c r="L37" s="18"/>
      <c r="M37" s="18"/>
    </row>
    <row r="38" spans="1:14" ht="16.5" customHeight="1" x14ac:dyDescent="0.2">
      <c r="A38" s="21"/>
    </row>
    <row r="39" spans="1:14" ht="27" customHeight="1" x14ac:dyDescent="0.2">
      <c r="A39" s="21"/>
      <c r="B39" s="29"/>
      <c r="C39" s="27"/>
      <c r="D39" s="23"/>
      <c r="E39" s="24"/>
      <c r="F39" s="28"/>
      <c r="G39" s="28"/>
      <c r="H39" s="28"/>
      <c r="I39" s="25"/>
      <c r="J39" s="22"/>
      <c r="K39" s="23"/>
      <c r="L39" s="26"/>
      <c r="M39" s="25"/>
      <c r="N39" s="8"/>
    </row>
    <row r="40" spans="1:14" x14ac:dyDescent="0.2">
      <c r="A40" s="21"/>
      <c r="B40" s="30"/>
      <c r="C40" s="27"/>
      <c r="D40" s="23"/>
      <c r="E40" s="24"/>
      <c r="F40" s="28"/>
      <c r="G40" s="28"/>
      <c r="H40" s="28"/>
      <c r="I40" s="25"/>
      <c r="J40" s="22"/>
      <c r="K40" s="23"/>
      <c r="L40" s="26"/>
      <c r="M40" s="25"/>
      <c r="N40" s="8"/>
    </row>
    <row r="41" spans="1:14" x14ac:dyDescent="0.2">
      <c r="A41" s="8"/>
      <c r="B41" s="8"/>
      <c r="C41" s="19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x14ac:dyDescent="0.2">
      <c r="A42" s="8"/>
      <c r="B42" s="8"/>
      <c r="C42" s="19"/>
      <c r="D42" s="8"/>
      <c r="E42" s="8"/>
      <c r="F42" s="8"/>
      <c r="G42" s="8"/>
      <c r="H42" s="8"/>
      <c r="I42" s="8"/>
      <c r="J42" s="8"/>
      <c r="K42" s="8"/>
      <c r="L42" s="8"/>
      <c r="M42" s="20"/>
    </row>
  </sheetData>
  <mergeCells count="19">
    <mergeCell ref="A34:C34"/>
    <mergeCell ref="A35:C35"/>
    <mergeCell ref="D35:F35"/>
    <mergeCell ref="D34:G34"/>
    <mergeCell ref="G36:I36"/>
    <mergeCell ref="F2:M2"/>
    <mergeCell ref="A32:M32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31:H31"/>
    <mergeCell ref="A6:A30"/>
    <mergeCell ref="B6:B30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YFSIN22</cp:lastModifiedBy>
  <cp:lastPrinted>2026-07-14T14:11:11Z</cp:lastPrinted>
  <dcterms:created xsi:type="dcterms:W3CDTF">2014-01-15T18:15:09Z</dcterms:created>
  <dcterms:modified xsi:type="dcterms:W3CDTF">2026-07-14T14:12:40Z</dcterms:modified>
</cp:coreProperties>
</file>