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3725"/>
  </bookViews>
  <sheets>
    <sheet name="Лист1 " sheetId="2" r:id="rId1"/>
  </sheets>
  <definedNames>
    <definedName name="_xlnm.Print_Area" localSheetId="0">'Лист1 '!$A$1:$AA$47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1" i="2"/>
  <c r="AA41" s="1"/>
  <c r="Z39"/>
  <c r="AA39" s="1"/>
  <c r="Z44"/>
  <c r="AA44" s="1"/>
  <c r="Z35"/>
  <c r="AA35" s="1"/>
  <c r="Z33" l="1"/>
  <c r="AA33" s="1"/>
  <c r="Z45"/>
  <c r="AA45" s="1"/>
  <c r="Z43"/>
  <c r="AA43" s="1"/>
  <c r="Z42"/>
  <c r="AA42" s="1"/>
  <c r="Z40"/>
  <c r="AA40" s="1"/>
  <c r="Z38"/>
  <c r="AA38" s="1"/>
  <c r="Z37"/>
  <c r="AA37" s="1"/>
  <c r="Z36"/>
  <c r="AA36" s="1"/>
  <c r="Z34"/>
  <c r="AA34" s="1"/>
  <c r="Z32"/>
  <c r="AA32" s="1"/>
  <c r="Z22"/>
  <c r="AA22" s="1"/>
  <c r="Z31"/>
  <c r="AA31" s="1"/>
  <c r="Z29"/>
  <c r="AA29" s="1"/>
  <c r="Z30"/>
  <c r="AA30" s="1"/>
  <c r="Z24"/>
  <c r="AA24" s="1"/>
  <c r="Z28"/>
  <c r="AA28" s="1"/>
  <c r="Z27"/>
  <c r="AA27" s="1"/>
  <c r="Z26"/>
  <c r="AA26" s="1"/>
  <c r="Z25"/>
  <c r="AA25" s="1"/>
  <c r="Z23"/>
  <c r="AA23" s="1"/>
  <c r="Z21"/>
  <c r="AA21" s="1"/>
  <c r="Z20"/>
  <c r="AA20" s="1"/>
  <c r="Z19"/>
  <c r="AA19" s="1"/>
  <c r="Z18"/>
  <c r="AA18" s="1"/>
  <c r="Z17"/>
  <c r="AA17" s="1"/>
  <c r="Z16"/>
  <c r="AA16" s="1"/>
  <c r="Z15"/>
  <c r="AA15" s="1"/>
  <c r="Z14"/>
  <c r="AA14" s="1"/>
  <c r="Z13"/>
  <c r="AA13" s="1"/>
  <c r="AA46" l="1"/>
  <c r="F47" s="1"/>
</calcChain>
</file>

<file path=xl/sharedStrings.xml><?xml version="1.0" encoding="utf-8"?>
<sst xmlns="http://schemas.openxmlformats.org/spreadsheetml/2006/main" count="430" uniqueCount="124">
  <si>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</si>
  <si>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</si>
  <si>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</si>
  <si>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</si>
  <si>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</si>
  <si>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</si>
  <si>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</si>
  <si>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</si>
  <si>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</si>
  <si>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</si>
  <si>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</si>
  <si>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</si>
  <si>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</si>
  <si>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</si>
  <si>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</si>
  <si>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</si>
  <si>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</si>
  <si>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</si>
  <si>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</si>
  <si>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</si>
  <si>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</si>
  <si>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</si>
  <si>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</si>
  <si>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</si>
  <si>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</si>
  <si>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</si>
  <si>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</si>
  <si>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</si>
  <si>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</si>
  <si>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</si>
  <si>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</si>
  <si>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</si>
  <si>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</si>
  <si>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</si>
  <si>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</si>
  <si>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</si>
  <si>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</si>
  <si>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</si>
  <si>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</si>
  <si>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</si>
  <si>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</si>
  <si>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</si>
  <si>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</si>
  <si>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</si>
  <si>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</si>
  <si>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Характеристики объекта закупки указаны в описании объекта закупки</t>
  </si>
  <si>
    <t>Поставщик 1</t>
  </si>
  <si>
    <t>Поставщик 2</t>
  </si>
  <si>
    <t>Поставщик 3</t>
  </si>
  <si>
    <t>РАСЧЕТ НМЦК ДЛЯ ЛЕКАРСТВ</t>
  </si>
  <si>
    <t>Расчет НМЦК:  Расчет НМЦК (цены контракта) при закупке лекарств у единственного поставщика (п. 1 Порядка № 1064н) производится по правилам Минздрава (Приказ № 1064н) с использованием минимальной цены за единицу, полученной методом сопоставимых рыночных цен (анализ рынка)</t>
  </si>
  <si>
    <t>НМЦК определена в соответствии с приказом Министерства здравоохранения РФ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</si>
  <si>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Минимальная начальная цена единицы, 
(руб.)</t>
  </si>
  <si>
    <t>уп</t>
  </si>
  <si>
    <t>Цена (руб.)</t>
  </si>
  <si>
    <t xml:space="preserve">На основании проведенных расчетов НМЦК составляет: </t>
  </si>
  <si>
    <t>рублей</t>
  </si>
  <si>
    <t>МНН</t>
  </si>
  <si>
    <t>Атропин раствор для инъекций, 1 мг/мл, 1 мл - ампулы (10) кор.карт.</t>
  </si>
  <si>
    <t>Ганфорт капли глазные 0,3 мг/мл +5 мг/мл 3 мл</t>
  </si>
  <si>
    <t>Мезатон (р-р д/ин. 1% 1 мл №10 )</t>
  </si>
  <si>
    <t>Супрастин таблетки 25 мг № 40</t>
  </si>
  <si>
    <t>Цертакаин раствор д/ин 40 мг/мл+0,01 мг/мл 2 мл №10</t>
  </si>
  <si>
    <t>Бримонидин-сз капли глазные 2мг/мл фл.-кап. 5мл</t>
  </si>
  <si>
    <t>Вита-пос средство смазыв.офтальмол. 5г</t>
  </si>
  <si>
    <t>Дуотрав капли глазн. фл-кап. 2.5мл</t>
  </si>
  <si>
    <t>Корнерегель гель глазн. 5% туба 10г</t>
  </si>
  <si>
    <t>Мексилек-лекфарм р-р в/в и в/м введения 50 мг/мл 2мл №10</t>
  </si>
  <si>
    <t>Мидримакс капли глазн. фл-кап. 5мл</t>
  </si>
  <si>
    <t>Моксифлоксацин-оптик капли глазные 0,5% 5мл флак/кап</t>
  </si>
  <si>
    <t>Неванак капли глазн. 0,1% фл-кап. 5мл</t>
  </si>
  <si>
    <t>Нитроглицерин таб. подъязычные 0,5мг №40</t>
  </si>
  <si>
    <t>Пилокарпин реневал капли глазные 1 % 5 мл</t>
  </si>
  <si>
    <t>Ретиналамин лиоф. д/р-ра для в/м парабульб. введ. 5мг фл. №10</t>
  </si>
  <si>
    <t>Тафлопресс ромфарм, капли глазн. (gutt. ophth.), 0.015 мг/мл фл., 2,5 мл, пач. картон. 1</t>
  </si>
  <si>
    <t>Траватан капли глазн. 40мкг/мл фл-кап. 2,5мл</t>
  </si>
  <si>
    <t>Атропин</t>
  </si>
  <si>
    <t>Бримонидин</t>
  </si>
  <si>
    <t>-</t>
  </si>
  <si>
    <t>Декспантенол</t>
  </si>
  <si>
    <t>Фенилэфрин</t>
  </si>
  <si>
    <t>Этилметилгидроксипиридина сукцинат</t>
  </si>
  <si>
    <t>Моксифлоксацин</t>
  </si>
  <si>
    <t>Непафенак</t>
  </si>
  <si>
    <t>Нитроглицерин</t>
  </si>
  <si>
    <t>Пилокарпин</t>
  </si>
  <si>
    <t>Хлоропирамин</t>
  </si>
  <si>
    <t>Тафлупрост</t>
  </si>
  <si>
    <t>Травопрост</t>
  </si>
  <si>
    <t>Артикаин + Эпинефрин</t>
  </si>
  <si>
    <t>Фенилэфрин + Тропикамид</t>
  </si>
  <si>
    <t>Биматопрост + Тимолол</t>
  </si>
  <si>
    <t>Тимолол + Травопрост</t>
  </si>
  <si>
    <t>Меглюмина натрия сукцинат</t>
  </si>
  <si>
    <t>Эуфиллин 2,4%-10 мл №10 раствор</t>
  </si>
  <si>
    <t>Аминофиллин</t>
  </si>
  <si>
    <t>Гидрокортизон-акос мазь д/нар. прим. 1% туба 15г №1</t>
  </si>
  <si>
    <t>Дизаверокс таблетки п,п,о, 300 мг+150 мг № 60</t>
  </si>
  <si>
    <t>Йод (с лопаткой), раствор 5% 10 мл / renewal</t>
  </si>
  <si>
    <t>Каптоприл реневал таблетки, 25 мг, 10 шт. - упаковки ячейковые контурные (4)</t>
  </si>
  <si>
    <t>Левомеколь мазь д/наруж прим 40 мг/г +7,5 мг/г туба 40 г х1</t>
  </si>
  <si>
    <t>Преднизолон р-р для в/в и в/м введ. амп.30мг/мл 1мл №10</t>
  </si>
  <si>
    <t>Сальбутамол ав аэроз д/ингал дозир 100 мкг/доза баллон 200 доз х1</t>
  </si>
  <si>
    <t>Артикаин-бинергия раствор для ин. 20 мг/мл 1,7 мл № 10 катриджей</t>
  </si>
  <si>
    <t>Дексаметазон капли глазн. 0,1% тюб-кап. 5мл</t>
  </si>
  <si>
    <t>Ксалаком 0,005%+0,5% капли глазные 2,5 мл</t>
  </si>
  <si>
    <t>Магния сульфат буфус р-р для в/в введ.250 мг/мл, 10 мл - ампулы (10) - пачки картонные</t>
  </si>
  <si>
    <t xml:space="preserve">Натрия хлорид буфус растворитель для пригот. л/ф для инъекций, 0.9%, 10 мл - амп. (10) </t>
  </si>
  <si>
    <t>Риделат®-с раствор для внутривенного введения 10мг/мл 5 мл № 10</t>
  </si>
  <si>
    <t>Гидрокортизон</t>
  </si>
  <si>
    <t>Дексаметазон</t>
  </si>
  <si>
    <t>Зидовудин + Ламивудин</t>
  </si>
  <si>
    <t>Йод + [Калия йодид + Этанол]</t>
  </si>
  <si>
    <t>Каптоприл</t>
  </si>
  <si>
    <t>Латанопрост + Тимолол</t>
  </si>
  <si>
    <t>Диоксометилтетрагидропиримидин + Хлорамфеникол</t>
  </si>
  <si>
    <t>Магния сульфат</t>
  </si>
  <si>
    <t>Натрия хлорид</t>
  </si>
  <si>
    <t>Преднизолон</t>
  </si>
  <si>
    <t>Атракурия безилат</t>
  </si>
  <si>
    <t>Сальбутамол</t>
  </si>
  <si>
    <t>Артикаин</t>
  </si>
  <si>
    <t>Реамберин р-р д/инф. 1,5 % 500 мл №5 полисан</t>
  </si>
  <si>
    <t>Полипептиды сетчатки глаз скота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</si>
</sst>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0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tabSelected="1" view="pageBreakPreview" topLeftCell="A28" zoomScaleSheetLayoutView="100" workbookViewId="0">
      <selection activeCell="G20" sqref="G20"/>
    </sheetView>
  </sheetViews>
  <sheetFormatPr defaultColWidth="11.5703125" defaultRowHeight="15"/>
  <cols>
    <col min="1" max="1" width="5.140625" style="4" customWidth="1"/>
    <col min="2" max="2" width="41.28515625" style="4" customWidth="1"/>
    <col min="3" max="3" width="13.85546875" style="4" customWidth="1"/>
    <col min="4" max="4" width="10.42578125" style="4" customWidth="1"/>
    <col min="5" max="5" width="5.85546875" style="7" customWidth="1"/>
    <col min="6" max="6" width="11.7109375" style="7" customWidth="1"/>
    <col min="7" max="7" width="12.140625" style="7" customWidth="1"/>
    <col min="8" max="8" width="11.42578125" style="7" customWidth="1"/>
    <col min="9" max="25" width="22" style="7" hidden="1" customWidth="1"/>
    <col min="26" max="26" width="13.85546875" style="7" customWidth="1"/>
    <col min="27" max="27" width="12.28515625" style="4" customWidth="1"/>
    <col min="28" max="59" width="9.140625" style="4" customWidth="1"/>
    <col min="60" max="16384" width="11.5703125" style="4"/>
  </cols>
  <sheetData>
    <row r="1" spans="1:27" ht="1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ht="15" customHeight="1">
      <c r="A2" s="1"/>
      <c r="B2" s="1"/>
      <c r="C2" s="1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</row>
    <row r="3" spans="1:27" ht="74.25" customHeight="1">
      <c r="A3" s="34" t="s">
        <v>1</v>
      </c>
      <c r="B3" s="34"/>
      <c r="C3" s="34"/>
      <c r="D3" s="34"/>
      <c r="E3" s="34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4"/>
      <c r="AA3" s="34"/>
    </row>
    <row r="4" spans="1:27" ht="15" customHeight="1">
      <c r="A4" s="1"/>
      <c r="B4" s="1"/>
      <c r="C4" s="1"/>
      <c r="D4" s="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"/>
    </row>
    <row r="6" spans="1:27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18" customHeight="1">
      <c r="A7" s="36" t="s">
        <v>2</v>
      </c>
      <c r="B7" s="36"/>
      <c r="C7" s="38" t="s">
        <v>45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40"/>
    </row>
    <row r="8" spans="1:27" ht="52.5" customHeight="1">
      <c r="A8" s="37" t="s">
        <v>3</v>
      </c>
      <c r="B8" s="37"/>
      <c r="C8" s="38" t="s">
        <v>51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40"/>
    </row>
    <row r="9" spans="1:27" ht="21.75" customHeight="1">
      <c r="A9" s="38" t="s">
        <v>49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</row>
    <row r="10" spans="1:27" ht="37.5" customHeight="1">
      <c r="A10" s="41" t="s">
        <v>50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3"/>
    </row>
    <row r="11" spans="1:27" ht="29.25" customHeight="1">
      <c r="A11" s="36" t="s">
        <v>4</v>
      </c>
      <c r="B11" s="36" t="s">
        <v>5</v>
      </c>
      <c r="C11" s="36" t="s">
        <v>57</v>
      </c>
      <c r="D11" s="36" t="s">
        <v>6</v>
      </c>
      <c r="E11" s="45" t="s">
        <v>7</v>
      </c>
      <c r="F11" s="6" t="s">
        <v>46</v>
      </c>
      <c r="G11" s="6" t="s">
        <v>47</v>
      </c>
      <c r="H11" s="6" t="s">
        <v>48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6" t="s">
        <v>16</v>
      </c>
      <c r="R11" s="6" t="s">
        <v>17</v>
      </c>
      <c r="S11" s="6" t="s">
        <v>18</v>
      </c>
      <c r="T11" s="6" t="s">
        <v>19</v>
      </c>
      <c r="U11" s="6" t="s">
        <v>20</v>
      </c>
      <c r="V11" s="6" t="s">
        <v>21</v>
      </c>
      <c r="W11" s="6" t="s">
        <v>22</v>
      </c>
      <c r="X11" s="6" t="s">
        <v>23</v>
      </c>
      <c r="Y11" s="6" t="s">
        <v>24</v>
      </c>
      <c r="Z11" s="45" t="s">
        <v>52</v>
      </c>
      <c r="AA11" s="46" t="s">
        <v>25</v>
      </c>
    </row>
    <row r="12" spans="1:27" ht="29.25" customHeight="1">
      <c r="A12" s="36"/>
      <c r="B12" s="36"/>
      <c r="C12" s="36"/>
      <c r="D12" s="44"/>
      <c r="E12" s="45"/>
      <c r="F12" s="6" t="s">
        <v>54</v>
      </c>
      <c r="G12" s="6" t="s">
        <v>54</v>
      </c>
      <c r="H12" s="6" t="s">
        <v>54</v>
      </c>
      <c r="I12" s="6" t="s">
        <v>26</v>
      </c>
      <c r="J12" s="6" t="s">
        <v>26</v>
      </c>
      <c r="K12" s="6" t="s">
        <v>26</v>
      </c>
      <c r="L12" s="6" t="s">
        <v>26</v>
      </c>
      <c r="M12" s="6" t="s">
        <v>26</v>
      </c>
      <c r="N12" s="6" t="s">
        <v>26</v>
      </c>
      <c r="O12" s="6" t="s">
        <v>26</v>
      </c>
      <c r="P12" s="6" t="s">
        <v>26</v>
      </c>
      <c r="Q12" s="6" t="s">
        <v>26</v>
      </c>
      <c r="R12" s="6" t="s">
        <v>26</v>
      </c>
      <c r="S12" s="6" t="s">
        <v>26</v>
      </c>
      <c r="T12" s="6" t="s">
        <v>26</v>
      </c>
      <c r="U12" s="6" t="s">
        <v>26</v>
      </c>
      <c r="V12" s="6" t="s">
        <v>26</v>
      </c>
      <c r="W12" s="6" t="s">
        <v>26</v>
      </c>
      <c r="X12" s="6" t="s">
        <v>26</v>
      </c>
      <c r="Y12" s="6" t="s">
        <v>26</v>
      </c>
      <c r="Z12" s="45"/>
      <c r="AA12" s="46"/>
    </row>
    <row r="13" spans="1:27" s="33" customFormat="1" ht="24.75" customHeight="1">
      <c r="A13" s="26">
        <v>1</v>
      </c>
      <c r="B13" s="27" t="s">
        <v>58</v>
      </c>
      <c r="C13" s="28" t="s">
        <v>76</v>
      </c>
      <c r="D13" s="29" t="s">
        <v>53</v>
      </c>
      <c r="E13" s="30">
        <v>6</v>
      </c>
      <c r="F13" s="31">
        <v>55.7</v>
      </c>
      <c r="G13" s="31">
        <v>55.74</v>
      </c>
      <c r="H13" s="31">
        <v>55.8</v>
      </c>
      <c r="I13" s="32" t="s">
        <v>27</v>
      </c>
      <c r="J13" s="32" t="s">
        <v>28</v>
      </c>
      <c r="K13" s="32" t="s">
        <v>29</v>
      </c>
      <c r="L13" s="32" t="s">
        <v>30</v>
      </c>
      <c r="M13" s="32" t="s">
        <v>31</v>
      </c>
      <c r="N13" s="32" t="s">
        <v>32</v>
      </c>
      <c r="O13" s="32" t="s">
        <v>33</v>
      </c>
      <c r="P13" s="32" t="s">
        <v>34</v>
      </c>
      <c r="Q13" s="32" t="s">
        <v>35</v>
      </c>
      <c r="R13" s="32" t="s">
        <v>36</v>
      </c>
      <c r="S13" s="32" t="s">
        <v>37</v>
      </c>
      <c r="T13" s="32" t="s">
        <v>38</v>
      </c>
      <c r="U13" s="32" t="s">
        <v>39</v>
      </c>
      <c r="V13" s="32" t="s">
        <v>40</v>
      </c>
      <c r="W13" s="32" t="s">
        <v>41</v>
      </c>
      <c r="X13" s="32" t="s">
        <v>42</v>
      </c>
      <c r="Y13" s="32" t="s">
        <v>43</v>
      </c>
      <c r="Z13" s="32">
        <f t="shared" ref="Z13:Z26" si="0">MIN(F13:H13)</f>
        <v>55.7</v>
      </c>
      <c r="AA13" s="32">
        <f>Z13*E13</f>
        <v>334.20000000000005</v>
      </c>
    </row>
    <row r="14" spans="1:27" s="17" customFormat="1" ht="24.75" customHeight="1">
      <c r="A14" s="21">
        <v>2</v>
      </c>
      <c r="B14" s="15" t="s">
        <v>63</v>
      </c>
      <c r="C14" s="11" t="s">
        <v>77</v>
      </c>
      <c r="D14" s="11" t="s">
        <v>53</v>
      </c>
      <c r="E14" s="19">
        <v>8</v>
      </c>
      <c r="F14" s="20">
        <v>477.25</v>
      </c>
      <c r="G14" s="20">
        <v>477.3</v>
      </c>
      <c r="H14" s="20">
        <v>477.32</v>
      </c>
      <c r="I14" s="14" t="s">
        <v>27</v>
      </c>
      <c r="J14" s="14" t="s">
        <v>28</v>
      </c>
      <c r="K14" s="14" t="s">
        <v>29</v>
      </c>
      <c r="L14" s="14" t="s">
        <v>30</v>
      </c>
      <c r="M14" s="14" t="s">
        <v>31</v>
      </c>
      <c r="N14" s="14" t="s">
        <v>32</v>
      </c>
      <c r="O14" s="14" t="s">
        <v>33</v>
      </c>
      <c r="P14" s="14" t="s">
        <v>34</v>
      </c>
      <c r="Q14" s="14" t="s">
        <v>35</v>
      </c>
      <c r="R14" s="14" t="s">
        <v>36</v>
      </c>
      <c r="S14" s="14" t="s">
        <v>37</v>
      </c>
      <c r="T14" s="14" t="s">
        <v>38</v>
      </c>
      <c r="U14" s="14" t="s">
        <v>39</v>
      </c>
      <c r="V14" s="14" t="s">
        <v>40</v>
      </c>
      <c r="W14" s="14" t="s">
        <v>41</v>
      </c>
      <c r="X14" s="14" t="s">
        <v>42</v>
      </c>
      <c r="Y14" s="14" t="s">
        <v>43</v>
      </c>
      <c r="Z14" s="14">
        <f t="shared" si="0"/>
        <v>477.25</v>
      </c>
      <c r="AA14" s="14">
        <f t="shared" ref="AA14:AA26" si="1">Z14*E14</f>
        <v>3818</v>
      </c>
    </row>
    <row r="15" spans="1:27" s="17" customFormat="1" ht="24.75" customHeight="1">
      <c r="A15" s="21">
        <v>3</v>
      </c>
      <c r="B15" s="15" t="s">
        <v>64</v>
      </c>
      <c r="C15" s="11" t="s">
        <v>78</v>
      </c>
      <c r="D15" s="11" t="s">
        <v>53</v>
      </c>
      <c r="E15" s="19">
        <v>3</v>
      </c>
      <c r="F15" s="20">
        <v>428.71</v>
      </c>
      <c r="G15" s="20">
        <v>428.74</v>
      </c>
      <c r="H15" s="20">
        <v>428.76</v>
      </c>
      <c r="I15" s="14" t="s">
        <v>27</v>
      </c>
      <c r="J15" s="14" t="s">
        <v>28</v>
      </c>
      <c r="K15" s="14" t="s">
        <v>29</v>
      </c>
      <c r="L15" s="14" t="s">
        <v>30</v>
      </c>
      <c r="M15" s="14" t="s">
        <v>31</v>
      </c>
      <c r="N15" s="14" t="s">
        <v>32</v>
      </c>
      <c r="O15" s="14" t="s">
        <v>33</v>
      </c>
      <c r="P15" s="14" t="s">
        <v>34</v>
      </c>
      <c r="Q15" s="14" t="s">
        <v>35</v>
      </c>
      <c r="R15" s="14" t="s">
        <v>36</v>
      </c>
      <c r="S15" s="14" t="s">
        <v>37</v>
      </c>
      <c r="T15" s="14" t="s">
        <v>38</v>
      </c>
      <c r="U15" s="14" t="s">
        <v>39</v>
      </c>
      <c r="V15" s="14" t="s">
        <v>40</v>
      </c>
      <c r="W15" s="14" t="s">
        <v>41</v>
      </c>
      <c r="X15" s="14" t="s">
        <v>42</v>
      </c>
      <c r="Y15" s="14" t="s">
        <v>43</v>
      </c>
      <c r="Z15" s="14">
        <f t="shared" si="0"/>
        <v>428.71</v>
      </c>
      <c r="AA15" s="14">
        <f t="shared" si="1"/>
        <v>1286.1299999999999</v>
      </c>
    </row>
    <row r="16" spans="1:27" s="17" customFormat="1" ht="24.75" customHeight="1">
      <c r="A16" s="18">
        <v>4</v>
      </c>
      <c r="B16" s="15" t="s">
        <v>59</v>
      </c>
      <c r="C16" s="11" t="s">
        <v>91</v>
      </c>
      <c r="D16" s="11" t="s">
        <v>53</v>
      </c>
      <c r="E16" s="19">
        <v>2</v>
      </c>
      <c r="F16" s="22">
        <v>1523.65</v>
      </c>
      <c r="G16" s="22">
        <v>1523.67</v>
      </c>
      <c r="H16" s="22">
        <v>1523.66</v>
      </c>
      <c r="I16" s="14" t="s">
        <v>27</v>
      </c>
      <c r="J16" s="14" t="s">
        <v>28</v>
      </c>
      <c r="K16" s="14" t="s">
        <v>29</v>
      </c>
      <c r="L16" s="14" t="s">
        <v>30</v>
      </c>
      <c r="M16" s="14" t="s">
        <v>31</v>
      </c>
      <c r="N16" s="14" t="s">
        <v>32</v>
      </c>
      <c r="O16" s="14" t="s">
        <v>33</v>
      </c>
      <c r="P16" s="14" t="s">
        <v>34</v>
      </c>
      <c r="Q16" s="14" t="s">
        <v>35</v>
      </c>
      <c r="R16" s="14" t="s">
        <v>36</v>
      </c>
      <c r="S16" s="14" t="s">
        <v>37</v>
      </c>
      <c r="T16" s="14" t="s">
        <v>38</v>
      </c>
      <c r="U16" s="14" t="s">
        <v>39</v>
      </c>
      <c r="V16" s="14" t="s">
        <v>40</v>
      </c>
      <c r="W16" s="14" t="s">
        <v>41</v>
      </c>
      <c r="X16" s="14" t="s">
        <v>42</v>
      </c>
      <c r="Y16" s="14" t="s">
        <v>43</v>
      </c>
      <c r="Z16" s="14">
        <f t="shared" si="0"/>
        <v>1523.65</v>
      </c>
      <c r="AA16" s="14">
        <f t="shared" si="1"/>
        <v>3047.3</v>
      </c>
    </row>
    <row r="17" spans="1:27" s="17" customFormat="1" ht="24.75" customHeight="1">
      <c r="A17" s="21">
        <v>5</v>
      </c>
      <c r="B17" s="15" t="s">
        <v>65</v>
      </c>
      <c r="C17" s="11" t="s">
        <v>92</v>
      </c>
      <c r="D17" s="11" t="s">
        <v>53</v>
      </c>
      <c r="E17" s="19">
        <v>4</v>
      </c>
      <c r="F17" s="22">
        <v>1447</v>
      </c>
      <c r="G17" s="22">
        <v>1447.02</v>
      </c>
      <c r="H17" s="22">
        <v>1447.07</v>
      </c>
      <c r="I17" s="14" t="s">
        <v>27</v>
      </c>
      <c r="J17" s="14" t="s">
        <v>28</v>
      </c>
      <c r="K17" s="14" t="s">
        <v>29</v>
      </c>
      <c r="L17" s="14" t="s">
        <v>30</v>
      </c>
      <c r="M17" s="14" t="s">
        <v>31</v>
      </c>
      <c r="N17" s="14" t="s">
        <v>32</v>
      </c>
      <c r="O17" s="14" t="s">
        <v>33</v>
      </c>
      <c r="P17" s="14" t="s">
        <v>34</v>
      </c>
      <c r="Q17" s="14" t="s">
        <v>35</v>
      </c>
      <c r="R17" s="14" t="s">
        <v>36</v>
      </c>
      <c r="S17" s="14" t="s">
        <v>37</v>
      </c>
      <c r="T17" s="14" t="s">
        <v>38</v>
      </c>
      <c r="U17" s="14" t="s">
        <v>39</v>
      </c>
      <c r="V17" s="14" t="s">
        <v>40</v>
      </c>
      <c r="W17" s="14" t="s">
        <v>41</v>
      </c>
      <c r="X17" s="14" t="s">
        <v>42</v>
      </c>
      <c r="Y17" s="14" t="s">
        <v>43</v>
      </c>
      <c r="Z17" s="14">
        <f t="shared" si="0"/>
        <v>1447</v>
      </c>
      <c r="AA17" s="14">
        <f t="shared" si="1"/>
        <v>5788</v>
      </c>
    </row>
    <row r="18" spans="1:27" s="17" customFormat="1" ht="24.75" customHeight="1">
      <c r="A18" s="21">
        <v>6</v>
      </c>
      <c r="B18" s="15" t="s">
        <v>66</v>
      </c>
      <c r="C18" s="11" t="s">
        <v>79</v>
      </c>
      <c r="D18" s="11" t="s">
        <v>53</v>
      </c>
      <c r="E18" s="19">
        <v>142</v>
      </c>
      <c r="F18" s="20">
        <v>940</v>
      </c>
      <c r="G18" s="20">
        <v>940.07</v>
      </c>
      <c r="H18" s="20">
        <v>940.12</v>
      </c>
      <c r="I18" s="14" t="s">
        <v>27</v>
      </c>
      <c r="J18" s="14" t="s">
        <v>28</v>
      </c>
      <c r="K18" s="14" t="s">
        <v>29</v>
      </c>
      <c r="L18" s="14" t="s">
        <v>30</v>
      </c>
      <c r="M18" s="14" t="s">
        <v>31</v>
      </c>
      <c r="N18" s="14" t="s">
        <v>32</v>
      </c>
      <c r="O18" s="14" t="s">
        <v>33</v>
      </c>
      <c r="P18" s="14" t="s">
        <v>34</v>
      </c>
      <c r="Q18" s="14" t="s">
        <v>35</v>
      </c>
      <c r="R18" s="14" t="s">
        <v>36</v>
      </c>
      <c r="S18" s="14" t="s">
        <v>37</v>
      </c>
      <c r="T18" s="14" t="s">
        <v>38</v>
      </c>
      <c r="U18" s="14" t="s">
        <v>39</v>
      </c>
      <c r="V18" s="14" t="s">
        <v>40</v>
      </c>
      <c r="W18" s="14" t="s">
        <v>41</v>
      </c>
      <c r="X18" s="14" t="s">
        <v>42</v>
      </c>
      <c r="Y18" s="14" t="s">
        <v>43</v>
      </c>
      <c r="Z18" s="14">
        <f t="shared" si="0"/>
        <v>940</v>
      </c>
      <c r="AA18" s="14">
        <f t="shared" si="1"/>
        <v>133480</v>
      </c>
    </row>
    <row r="19" spans="1:27" s="16" customFormat="1" ht="24.75" customHeight="1">
      <c r="A19" s="18">
        <v>7</v>
      </c>
      <c r="B19" s="15" t="s">
        <v>60</v>
      </c>
      <c r="C19" s="11" t="s">
        <v>80</v>
      </c>
      <c r="D19" s="10" t="s">
        <v>53</v>
      </c>
      <c r="E19" s="19">
        <v>14</v>
      </c>
      <c r="F19" s="20">
        <v>125.85</v>
      </c>
      <c r="G19" s="20">
        <v>125.87</v>
      </c>
      <c r="H19" s="20">
        <v>125.9</v>
      </c>
      <c r="I19" s="12" t="s">
        <v>27</v>
      </c>
      <c r="J19" s="12" t="s">
        <v>28</v>
      </c>
      <c r="K19" s="12" t="s">
        <v>29</v>
      </c>
      <c r="L19" s="12" t="s">
        <v>30</v>
      </c>
      <c r="M19" s="12" t="s">
        <v>31</v>
      </c>
      <c r="N19" s="12" t="s">
        <v>32</v>
      </c>
      <c r="O19" s="12" t="s">
        <v>33</v>
      </c>
      <c r="P19" s="12" t="s">
        <v>34</v>
      </c>
      <c r="Q19" s="12" t="s">
        <v>35</v>
      </c>
      <c r="R19" s="12" t="s">
        <v>36</v>
      </c>
      <c r="S19" s="12" t="s">
        <v>37</v>
      </c>
      <c r="T19" s="12" t="s">
        <v>38</v>
      </c>
      <c r="U19" s="12" t="s">
        <v>39</v>
      </c>
      <c r="V19" s="12" t="s">
        <v>40</v>
      </c>
      <c r="W19" s="12" t="s">
        <v>41</v>
      </c>
      <c r="X19" s="12" t="s">
        <v>42</v>
      </c>
      <c r="Y19" s="12" t="s">
        <v>43</v>
      </c>
      <c r="Z19" s="12">
        <f t="shared" si="0"/>
        <v>125.85</v>
      </c>
      <c r="AA19" s="12">
        <f t="shared" si="1"/>
        <v>1761.8999999999999</v>
      </c>
    </row>
    <row r="20" spans="1:27" s="16" customFormat="1" ht="24.75" customHeight="1">
      <c r="A20" s="21">
        <v>8</v>
      </c>
      <c r="B20" s="15" t="s">
        <v>67</v>
      </c>
      <c r="C20" s="11" t="s">
        <v>81</v>
      </c>
      <c r="D20" s="10" t="s">
        <v>53</v>
      </c>
      <c r="E20" s="19">
        <v>3</v>
      </c>
      <c r="F20" s="20">
        <v>288</v>
      </c>
      <c r="G20" s="20">
        <v>288.05</v>
      </c>
      <c r="H20" s="20">
        <v>288.04000000000002</v>
      </c>
      <c r="I20" s="12" t="s">
        <v>27</v>
      </c>
      <c r="J20" s="12" t="s">
        <v>28</v>
      </c>
      <c r="K20" s="12" t="s">
        <v>29</v>
      </c>
      <c r="L20" s="12" t="s">
        <v>30</v>
      </c>
      <c r="M20" s="12" t="s">
        <v>31</v>
      </c>
      <c r="N20" s="12" t="s">
        <v>32</v>
      </c>
      <c r="O20" s="12" t="s">
        <v>33</v>
      </c>
      <c r="P20" s="12" t="s">
        <v>34</v>
      </c>
      <c r="Q20" s="12" t="s">
        <v>35</v>
      </c>
      <c r="R20" s="12" t="s">
        <v>36</v>
      </c>
      <c r="S20" s="12" t="s">
        <v>37</v>
      </c>
      <c r="T20" s="12" t="s">
        <v>38</v>
      </c>
      <c r="U20" s="12" t="s">
        <v>39</v>
      </c>
      <c r="V20" s="12" t="s">
        <v>40</v>
      </c>
      <c r="W20" s="12" t="s">
        <v>41</v>
      </c>
      <c r="X20" s="12" t="s">
        <v>42</v>
      </c>
      <c r="Y20" s="12" t="s">
        <v>43</v>
      </c>
      <c r="Z20" s="12">
        <f t="shared" si="0"/>
        <v>288</v>
      </c>
      <c r="AA20" s="12">
        <f t="shared" si="1"/>
        <v>864</v>
      </c>
    </row>
    <row r="21" spans="1:27" s="16" customFormat="1" ht="24.75" customHeight="1">
      <c r="A21" s="21">
        <v>9</v>
      </c>
      <c r="B21" s="15" t="s">
        <v>68</v>
      </c>
      <c r="C21" s="11" t="s">
        <v>90</v>
      </c>
      <c r="D21" s="10" t="s">
        <v>53</v>
      </c>
      <c r="E21" s="19">
        <v>41</v>
      </c>
      <c r="F21" s="22">
        <v>1065.19</v>
      </c>
      <c r="G21" s="22">
        <v>1348.9</v>
      </c>
      <c r="H21" s="22">
        <v>1348.95</v>
      </c>
      <c r="I21" s="12" t="s">
        <v>27</v>
      </c>
      <c r="J21" s="12" t="s">
        <v>28</v>
      </c>
      <c r="K21" s="12" t="s">
        <v>29</v>
      </c>
      <c r="L21" s="12" t="s">
        <v>30</v>
      </c>
      <c r="M21" s="12" t="s">
        <v>31</v>
      </c>
      <c r="N21" s="12" t="s">
        <v>32</v>
      </c>
      <c r="O21" s="12" t="s">
        <v>33</v>
      </c>
      <c r="P21" s="12" t="s">
        <v>34</v>
      </c>
      <c r="Q21" s="12" t="s">
        <v>35</v>
      </c>
      <c r="R21" s="12" t="s">
        <v>36</v>
      </c>
      <c r="S21" s="12" t="s">
        <v>37</v>
      </c>
      <c r="T21" s="12" t="s">
        <v>38</v>
      </c>
      <c r="U21" s="12" t="s">
        <v>39</v>
      </c>
      <c r="V21" s="12" t="s">
        <v>40</v>
      </c>
      <c r="W21" s="12" t="s">
        <v>41</v>
      </c>
      <c r="X21" s="12" t="s">
        <v>42</v>
      </c>
      <c r="Y21" s="12" t="s">
        <v>43</v>
      </c>
      <c r="Z21" s="12">
        <f t="shared" si="0"/>
        <v>1065.19</v>
      </c>
      <c r="AA21" s="12">
        <f t="shared" si="1"/>
        <v>43672.79</v>
      </c>
    </row>
    <row r="22" spans="1:27" s="16" customFormat="1" ht="24.75" customHeight="1">
      <c r="A22" s="18">
        <v>10</v>
      </c>
      <c r="B22" s="15" t="s">
        <v>69</v>
      </c>
      <c r="C22" s="11" t="s">
        <v>82</v>
      </c>
      <c r="D22" s="10" t="s">
        <v>53</v>
      </c>
      <c r="E22" s="19">
        <v>100</v>
      </c>
      <c r="F22" s="20">
        <v>172.65</v>
      </c>
      <c r="G22" s="20">
        <v>172.7</v>
      </c>
      <c r="H22" s="20">
        <v>172.69</v>
      </c>
      <c r="I22" s="12" t="s">
        <v>27</v>
      </c>
      <c r="J22" s="12" t="s">
        <v>28</v>
      </c>
      <c r="K22" s="12" t="s">
        <v>29</v>
      </c>
      <c r="L22" s="12" t="s">
        <v>30</v>
      </c>
      <c r="M22" s="12" t="s">
        <v>31</v>
      </c>
      <c r="N22" s="12" t="s">
        <v>32</v>
      </c>
      <c r="O22" s="12" t="s">
        <v>33</v>
      </c>
      <c r="P22" s="12" t="s">
        <v>34</v>
      </c>
      <c r="Q22" s="12" t="s">
        <v>35</v>
      </c>
      <c r="R22" s="12" t="s">
        <v>36</v>
      </c>
      <c r="S22" s="12" t="s">
        <v>37</v>
      </c>
      <c r="T22" s="12" t="s">
        <v>38</v>
      </c>
      <c r="U22" s="12" t="s">
        <v>39</v>
      </c>
      <c r="V22" s="12" t="s">
        <v>40</v>
      </c>
      <c r="W22" s="12" t="s">
        <v>41</v>
      </c>
      <c r="X22" s="12" t="s">
        <v>42</v>
      </c>
      <c r="Y22" s="12" t="s">
        <v>43</v>
      </c>
      <c r="Z22" s="12">
        <f t="shared" si="0"/>
        <v>172.65</v>
      </c>
      <c r="AA22" s="12">
        <f t="shared" si="1"/>
        <v>17265</v>
      </c>
    </row>
    <row r="23" spans="1:27" s="16" customFormat="1" ht="24.75" customHeight="1">
      <c r="A23" s="21">
        <v>11</v>
      </c>
      <c r="B23" s="15" t="s">
        <v>70</v>
      </c>
      <c r="C23" s="11" t="s">
        <v>83</v>
      </c>
      <c r="D23" s="10" t="s">
        <v>53</v>
      </c>
      <c r="E23" s="19">
        <v>210</v>
      </c>
      <c r="F23" s="22">
        <v>1127.5</v>
      </c>
      <c r="G23" s="22">
        <v>1127.52</v>
      </c>
      <c r="H23" s="22">
        <v>1127.54</v>
      </c>
      <c r="I23" s="12" t="s">
        <v>27</v>
      </c>
      <c r="J23" s="12" t="s">
        <v>28</v>
      </c>
      <c r="K23" s="12" t="s">
        <v>29</v>
      </c>
      <c r="L23" s="12" t="s">
        <v>30</v>
      </c>
      <c r="M23" s="12" t="s">
        <v>31</v>
      </c>
      <c r="N23" s="12" t="s">
        <v>32</v>
      </c>
      <c r="O23" s="12" t="s">
        <v>33</v>
      </c>
      <c r="P23" s="12" t="s">
        <v>34</v>
      </c>
      <c r="Q23" s="12" t="s">
        <v>35</v>
      </c>
      <c r="R23" s="12" t="s">
        <v>36</v>
      </c>
      <c r="S23" s="12" t="s">
        <v>37</v>
      </c>
      <c r="T23" s="12" t="s">
        <v>38</v>
      </c>
      <c r="U23" s="12" t="s">
        <v>39</v>
      </c>
      <c r="V23" s="12" t="s">
        <v>40</v>
      </c>
      <c r="W23" s="12" t="s">
        <v>41</v>
      </c>
      <c r="X23" s="12" t="s">
        <v>42</v>
      </c>
      <c r="Y23" s="12" t="s">
        <v>43</v>
      </c>
      <c r="Z23" s="12">
        <f t="shared" si="0"/>
        <v>1127.5</v>
      </c>
      <c r="AA23" s="12">
        <f t="shared" si="1"/>
        <v>236775</v>
      </c>
    </row>
    <row r="24" spans="1:27" s="16" customFormat="1" ht="24.75" customHeight="1">
      <c r="A24" s="21">
        <v>12</v>
      </c>
      <c r="B24" s="15" t="s">
        <v>71</v>
      </c>
      <c r="C24" s="11" t="s">
        <v>84</v>
      </c>
      <c r="D24" s="10" t="s">
        <v>53</v>
      </c>
      <c r="E24" s="19">
        <v>3</v>
      </c>
      <c r="F24" s="20">
        <v>63.67</v>
      </c>
      <c r="G24" s="20">
        <v>63.68</v>
      </c>
      <c r="H24" s="20">
        <v>63.69</v>
      </c>
      <c r="I24" s="12" t="s">
        <v>27</v>
      </c>
      <c r="J24" s="12" t="s">
        <v>28</v>
      </c>
      <c r="K24" s="12" t="s">
        <v>29</v>
      </c>
      <c r="L24" s="12" t="s">
        <v>30</v>
      </c>
      <c r="M24" s="12" t="s">
        <v>31</v>
      </c>
      <c r="N24" s="12" t="s">
        <v>32</v>
      </c>
      <c r="O24" s="12" t="s">
        <v>33</v>
      </c>
      <c r="P24" s="12" t="s">
        <v>34</v>
      </c>
      <c r="Q24" s="12" t="s">
        <v>35</v>
      </c>
      <c r="R24" s="12" t="s">
        <v>36</v>
      </c>
      <c r="S24" s="12" t="s">
        <v>37</v>
      </c>
      <c r="T24" s="12" t="s">
        <v>38</v>
      </c>
      <c r="U24" s="12" t="s">
        <v>39</v>
      </c>
      <c r="V24" s="12" t="s">
        <v>40</v>
      </c>
      <c r="W24" s="12" t="s">
        <v>41</v>
      </c>
      <c r="X24" s="12" t="s">
        <v>42</v>
      </c>
      <c r="Y24" s="12" t="s">
        <v>43</v>
      </c>
      <c r="Z24" s="12">
        <f t="shared" si="0"/>
        <v>63.67</v>
      </c>
      <c r="AA24" s="12">
        <f t="shared" si="1"/>
        <v>191.01</v>
      </c>
    </row>
    <row r="25" spans="1:27" s="16" customFormat="1" ht="24.75" customHeight="1">
      <c r="A25" s="18">
        <v>13</v>
      </c>
      <c r="B25" s="15" t="s">
        <v>72</v>
      </c>
      <c r="C25" s="11" t="s">
        <v>85</v>
      </c>
      <c r="D25" s="10" t="s">
        <v>53</v>
      </c>
      <c r="E25" s="19">
        <v>10</v>
      </c>
      <c r="F25" s="20">
        <v>89.04</v>
      </c>
      <c r="G25" s="20">
        <v>89.05</v>
      </c>
      <c r="H25" s="20">
        <v>89.06</v>
      </c>
      <c r="I25" s="12" t="s">
        <v>27</v>
      </c>
      <c r="J25" s="12" t="s">
        <v>28</v>
      </c>
      <c r="K25" s="12" t="s">
        <v>29</v>
      </c>
      <c r="L25" s="12" t="s">
        <v>30</v>
      </c>
      <c r="M25" s="12" t="s">
        <v>31</v>
      </c>
      <c r="N25" s="12" t="s">
        <v>32</v>
      </c>
      <c r="O25" s="12" t="s">
        <v>33</v>
      </c>
      <c r="P25" s="12" t="s">
        <v>34</v>
      </c>
      <c r="Q25" s="12" t="s">
        <v>35</v>
      </c>
      <c r="R25" s="12" t="s">
        <v>36</v>
      </c>
      <c r="S25" s="12" t="s">
        <v>37</v>
      </c>
      <c r="T25" s="12" t="s">
        <v>38</v>
      </c>
      <c r="U25" s="12" t="s">
        <v>39</v>
      </c>
      <c r="V25" s="12" t="s">
        <v>40</v>
      </c>
      <c r="W25" s="12" t="s">
        <v>41</v>
      </c>
      <c r="X25" s="12" t="s">
        <v>42</v>
      </c>
      <c r="Y25" s="12" t="s">
        <v>43</v>
      </c>
      <c r="Z25" s="12">
        <f t="shared" si="0"/>
        <v>89.04</v>
      </c>
      <c r="AA25" s="12">
        <f t="shared" si="1"/>
        <v>890.40000000000009</v>
      </c>
    </row>
    <row r="26" spans="1:27" s="16" customFormat="1" ht="24.75" customHeight="1">
      <c r="A26" s="21">
        <v>14</v>
      </c>
      <c r="B26" s="15" t="s">
        <v>122</v>
      </c>
      <c r="C26" s="11" t="s">
        <v>93</v>
      </c>
      <c r="D26" s="10" t="s">
        <v>53</v>
      </c>
      <c r="E26" s="19">
        <v>10</v>
      </c>
      <c r="F26" s="22">
        <v>1132.79</v>
      </c>
      <c r="G26" s="22">
        <v>1132.83</v>
      </c>
      <c r="H26" s="22">
        <v>1132.8</v>
      </c>
      <c r="I26" s="12" t="s">
        <v>27</v>
      </c>
      <c r="J26" s="12" t="s">
        <v>28</v>
      </c>
      <c r="K26" s="12" t="s">
        <v>29</v>
      </c>
      <c r="L26" s="12" t="s">
        <v>30</v>
      </c>
      <c r="M26" s="12" t="s">
        <v>31</v>
      </c>
      <c r="N26" s="12" t="s">
        <v>32</v>
      </c>
      <c r="O26" s="12" t="s">
        <v>33</v>
      </c>
      <c r="P26" s="12" t="s">
        <v>34</v>
      </c>
      <c r="Q26" s="12" t="s">
        <v>35</v>
      </c>
      <c r="R26" s="12" t="s">
        <v>36</v>
      </c>
      <c r="S26" s="12" t="s">
        <v>37</v>
      </c>
      <c r="T26" s="12" t="s">
        <v>38</v>
      </c>
      <c r="U26" s="12" t="s">
        <v>39</v>
      </c>
      <c r="V26" s="12" t="s">
        <v>40</v>
      </c>
      <c r="W26" s="12" t="s">
        <v>41</v>
      </c>
      <c r="X26" s="12" t="s">
        <v>42</v>
      </c>
      <c r="Y26" s="12" t="s">
        <v>43</v>
      </c>
      <c r="Z26" s="12">
        <f t="shared" si="0"/>
        <v>1132.79</v>
      </c>
      <c r="AA26" s="12">
        <f t="shared" si="1"/>
        <v>11327.9</v>
      </c>
    </row>
    <row r="27" spans="1:27" s="16" customFormat="1" ht="24.75" customHeight="1">
      <c r="A27" s="21">
        <v>15</v>
      </c>
      <c r="B27" s="15" t="s">
        <v>73</v>
      </c>
      <c r="C27" s="11" t="s">
        <v>123</v>
      </c>
      <c r="D27" s="10" t="s">
        <v>53</v>
      </c>
      <c r="E27" s="19">
        <v>2</v>
      </c>
      <c r="F27" s="22">
        <v>6291.58</v>
      </c>
      <c r="G27" s="22">
        <v>6291.61</v>
      </c>
      <c r="H27" s="22">
        <v>6291.61</v>
      </c>
      <c r="I27" s="12" t="s">
        <v>27</v>
      </c>
      <c r="J27" s="12" t="s">
        <v>28</v>
      </c>
      <c r="K27" s="12" t="s">
        <v>29</v>
      </c>
      <c r="L27" s="12" t="s">
        <v>30</v>
      </c>
      <c r="M27" s="12" t="s">
        <v>31</v>
      </c>
      <c r="N27" s="12" t="s">
        <v>32</v>
      </c>
      <c r="O27" s="12" t="s">
        <v>33</v>
      </c>
      <c r="P27" s="12" t="s">
        <v>34</v>
      </c>
      <c r="Q27" s="12" t="s">
        <v>35</v>
      </c>
      <c r="R27" s="12" t="s">
        <v>36</v>
      </c>
      <c r="S27" s="12" t="s">
        <v>37</v>
      </c>
      <c r="T27" s="12" t="s">
        <v>38</v>
      </c>
      <c r="U27" s="12" t="s">
        <v>39</v>
      </c>
      <c r="V27" s="12" t="s">
        <v>40</v>
      </c>
      <c r="W27" s="12" t="s">
        <v>41</v>
      </c>
      <c r="X27" s="12" t="s">
        <v>42</v>
      </c>
      <c r="Y27" s="12" t="s">
        <v>43</v>
      </c>
      <c r="Z27" s="12">
        <f t="shared" ref="Z27:Z45" si="2">MIN(F27:H27)</f>
        <v>6291.58</v>
      </c>
      <c r="AA27" s="12">
        <f t="shared" ref="AA27:AA45" si="3">Z27*E27</f>
        <v>12583.16</v>
      </c>
    </row>
    <row r="28" spans="1:27" s="16" customFormat="1" ht="24.75" customHeight="1">
      <c r="A28" s="18">
        <v>16</v>
      </c>
      <c r="B28" s="15" t="s">
        <v>61</v>
      </c>
      <c r="C28" s="11" t="s">
        <v>86</v>
      </c>
      <c r="D28" s="10" t="s">
        <v>53</v>
      </c>
      <c r="E28" s="19">
        <v>3</v>
      </c>
      <c r="F28" s="20">
        <v>289.04000000000002</v>
      </c>
      <c r="G28" s="20">
        <v>289.05</v>
      </c>
      <c r="H28" s="20">
        <v>289.06</v>
      </c>
      <c r="I28" s="12" t="s">
        <v>27</v>
      </c>
      <c r="J28" s="12" t="s">
        <v>28</v>
      </c>
      <c r="K28" s="12" t="s">
        <v>29</v>
      </c>
      <c r="L28" s="12" t="s">
        <v>30</v>
      </c>
      <c r="M28" s="12" t="s">
        <v>31</v>
      </c>
      <c r="N28" s="12" t="s">
        <v>32</v>
      </c>
      <c r="O28" s="12" t="s">
        <v>33</v>
      </c>
      <c r="P28" s="12" t="s">
        <v>34</v>
      </c>
      <c r="Q28" s="12" t="s">
        <v>35</v>
      </c>
      <c r="R28" s="12" t="s">
        <v>36</v>
      </c>
      <c r="S28" s="12" t="s">
        <v>37</v>
      </c>
      <c r="T28" s="12" t="s">
        <v>38</v>
      </c>
      <c r="U28" s="12" t="s">
        <v>39</v>
      </c>
      <c r="V28" s="12" t="s">
        <v>40</v>
      </c>
      <c r="W28" s="12" t="s">
        <v>41</v>
      </c>
      <c r="X28" s="12" t="s">
        <v>42</v>
      </c>
      <c r="Y28" s="12" t="s">
        <v>43</v>
      </c>
      <c r="Z28" s="12">
        <f t="shared" si="2"/>
        <v>289.04000000000002</v>
      </c>
      <c r="AA28" s="12">
        <f t="shared" si="3"/>
        <v>867.12000000000012</v>
      </c>
    </row>
    <row r="29" spans="1:27" s="16" customFormat="1" ht="24.75" customHeight="1">
      <c r="A29" s="21">
        <v>17</v>
      </c>
      <c r="B29" s="15" t="s">
        <v>74</v>
      </c>
      <c r="C29" s="11" t="s">
        <v>87</v>
      </c>
      <c r="D29" s="10" t="s">
        <v>53</v>
      </c>
      <c r="E29" s="19">
        <v>30</v>
      </c>
      <c r="F29" s="20">
        <v>243.65</v>
      </c>
      <c r="G29" s="20">
        <v>243.67</v>
      </c>
      <c r="H29" s="20">
        <v>243.68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f t="shared" si="2"/>
        <v>243.65</v>
      </c>
      <c r="AA29" s="12">
        <f t="shared" si="3"/>
        <v>7309.5</v>
      </c>
    </row>
    <row r="30" spans="1:27" s="16" customFormat="1" ht="24.75" customHeight="1">
      <c r="A30" s="21">
        <v>18</v>
      </c>
      <c r="B30" s="15" t="s">
        <v>75</v>
      </c>
      <c r="C30" s="11" t="s">
        <v>88</v>
      </c>
      <c r="D30" s="10" t="s">
        <v>53</v>
      </c>
      <c r="E30" s="19">
        <v>4</v>
      </c>
      <c r="F30" s="22">
        <v>1171.3</v>
      </c>
      <c r="G30" s="22">
        <v>1171.33</v>
      </c>
      <c r="H30" s="22">
        <v>1171.32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>
        <f t="shared" si="2"/>
        <v>1171.3</v>
      </c>
      <c r="AA30" s="12">
        <f t="shared" si="3"/>
        <v>4685.2</v>
      </c>
    </row>
    <row r="31" spans="1:27" s="16" customFormat="1" ht="24.75" customHeight="1">
      <c r="A31" s="18">
        <v>19</v>
      </c>
      <c r="B31" s="15" t="s">
        <v>62</v>
      </c>
      <c r="C31" s="11" t="s">
        <v>89</v>
      </c>
      <c r="D31" s="10" t="s">
        <v>53</v>
      </c>
      <c r="E31" s="19">
        <v>3</v>
      </c>
      <c r="F31" s="20">
        <v>896.22</v>
      </c>
      <c r="G31" s="20">
        <v>896.25</v>
      </c>
      <c r="H31" s="20">
        <v>896.24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>
        <f t="shared" si="2"/>
        <v>896.22</v>
      </c>
      <c r="AA31" s="12">
        <f t="shared" si="3"/>
        <v>2688.66</v>
      </c>
    </row>
    <row r="32" spans="1:27" s="16" customFormat="1" ht="24.75" customHeight="1">
      <c r="A32" s="21">
        <v>20</v>
      </c>
      <c r="B32" s="15" t="s">
        <v>94</v>
      </c>
      <c r="C32" s="11" t="s">
        <v>95</v>
      </c>
      <c r="D32" s="10" t="s">
        <v>53</v>
      </c>
      <c r="E32" s="19">
        <v>4</v>
      </c>
      <c r="F32" s="20">
        <v>111.12</v>
      </c>
      <c r="G32" s="20">
        <v>111.16</v>
      </c>
      <c r="H32" s="20">
        <v>111.14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>
        <f t="shared" si="2"/>
        <v>111.12</v>
      </c>
      <c r="AA32" s="12">
        <f t="shared" si="3"/>
        <v>444.48</v>
      </c>
    </row>
    <row r="33" spans="1:27" s="16" customFormat="1" ht="24.75" customHeight="1">
      <c r="A33" s="21">
        <v>21</v>
      </c>
      <c r="B33" s="15" t="s">
        <v>103</v>
      </c>
      <c r="C33" s="11" t="s">
        <v>121</v>
      </c>
      <c r="D33" s="10" t="s">
        <v>53</v>
      </c>
      <c r="E33" s="19">
        <v>5</v>
      </c>
      <c r="F33" s="20">
        <v>1751.13</v>
      </c>
      <c r="G33" s="20">
        <v>1751.14</v>
      </c>
      <c r="H33" s="20">
        <v>1751.15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>
        <f>MIN(F33:H33)</f>
        <v>1751.13</v>
      </c>
      <c r="AA33" s="12">
        <f>Z33*E33</f>
        <v>8755.6500000000015</v>
      </c>
    </row>
    <row r="34" spans="1:27" s="16" customFormat="1" ht="24.75" customHeight="1">
      <c r="A34" s="18">
        <v>22</v>
      </c>
      <c r="B34" s="15" t="s">
        <v>96</v>
      </c>
      <c r="C34" s="11" t="s">
        <v>109</v>
      </c>
      <c r="D34" s="10" t="s">
        <v>53</v>
      </c>
      <c r="E34" s="19">
        <v>5</v>
      </c>
      <c r="F34" s="20">
        <v>64.62</v>
      </c>
      <c r="G34" s="20">
        <v>64.63</v>
      </c>
      <c r="H34" s="20">
        <v>64.63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f>MIN(F34:H34)</f>
        <v>64.62</v>
      </c>
      <c r="AA34" s="12">
        <f>Z34*E34</f>
        <v>323.10000000000002</v>
      </c>
    </row>
    <row r="35" spans="1:27" s="16" customFormat="1" ht="24.75" customHeight="1">
      <c r="A35" s="21">
        <v>23</v>
      </c>
      <c r="B35" s="15" t="s">
        <v>104</v>
      </c>
      <c r="C35" s="11" t="s">
        <v>110</v>
      </c>
      <c r="D35" s="10" t="s">
        <v>53</v>
      </c>
      <c r="E35" s="19">
        <v>50</v>
      </c>
      <c r="F35" s="20">
        <v>198.57</v>
      </c>
      <c r="G35" s="20">
        <v>198.58</v>
      </c>
      <c r="H35" s="20">
        <v>198.6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>
        <f>MIN(F35:H35)</f>
        <v>198.57</v>
      </c>
      <c r="AA35" s="12">
        <f>Z35*E35</f>
        <v>9928.5</v>
      </c>
    </row>
    <row r="36" spans="1:27" s="16" customFormat="1" ht="24.75" customHeight="1">
      <c r="A36" s="21">
        <v>24</v>
      </c>
      <c r="B36" s="15" t="s">
        <v>97</v>
      </c>
      <c r="C36" s="11" t="s">
        <v>111</v>
      </c>
      <c r="D36" s="10" t="s">
        <v>53</v>
      </c>
      <c r="E36" s="19">
        <v>1</v>
      </c>
      <c r="F36" s="20">
        <v>1404</v>
      </c>
      <c r="G36" s="20">
        <v>1404.03</v>
      </c>
      <c r="H36" s="20">
        <v>1404.02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f t="shared" si="2"/>
        <v>1404</v>
      </c>
      <c r="AA36" s="12">
        <f t="shared" si="3"/>
        <v>1404</v>
      </c>
    </row>
    <row r="37" spans="1:27" s="16" customFormat="1" ht="24.75" customHeight="1">
      <c r="A37" s="18">
        <v>25</v>
      </c>
      <c r="B37" s="15" t="s">
        <v>98</v>
      </c>
      <c r="C37" s="11" t="s">
        <v>112</v>
      </c>
      <c r="D37" s="10" t="s">
        <v>53</v>
      </c>
      <c r="E37" s="19">
        <v>2</v>
      </c>
      <c r="F37" s="20">
        <v>132</v>
      </c>
      <c r="G37" s="20">
        <v>133</v>
      </c>
      <c r="H37" s="20">
        <v>133.5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>
        <f t="shared" si="2"/>
        <v>132</v>
      </c>
      <c r="AA37" s="12">
        <f t="shared" si="3"/>
        <v>264</v>
      </c>
    </row>
    <row r="38" spans="1:27" s="16" customFormat="1" ht="24.75" customHeight="1">
      <c r="A38" s="21">
        <v>26</v>
      </c>
      <c r="B38" s="15" t="s">
        <v>99</v>
      </c>
      <c r="C38" s="11" t="s">
        <v>113</v>
      </c>
      <c r="D38" s="10" t="s">
        <v>53</v>
      </c>
      <c r="E38" s="19">
        <v>1</v>
      </c>
      <c r="F38" s="20">
        <v>253.69</v>
      </c>
      <c r="G38" s="20">
        <v>253.71</v>
      </c>
      <c r="H38" s="20">
        <v>253.73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>
        <f t="shared" si="2"/>
        <v>253.69</v>
      </c>
      <c r="AA38" s="12">
        <f t="shared" si="3"/>
        <v>253.69</v>
      </c>
    </row>
    <row r="39" spans="1:27" s="16" customFormat="1" ht="24.75" customHeight="1">
      <c r="A39" s="21">
        <v>27</v>
      </c>
      <c r="B39" s="15" t="s">
        <v>105</v>
      </c>
      <c r="C39" s="11" t="s">
        <v>114</v>
      </c>
      <c r="D39" s="10" t="s">
        <v>53</v>
      </c>
      <c r="E39" s="19">
        <v>2</v>
      </c>
      <c r="F39" s="20">
        <v>1372.74</v>
      </c>
      <c r="G39" s="20">
        <v>1562.39</v>
      </c>
      <c r="H39" s="20">
        <v>1562.95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f t="shared" si="2"/>
        <v>1372.74</v>
      </c>
      <c r="AA39" s="12">
        <f t="shared" si="3"/>
        <v>2745.48</v>
      </c>
    </row>
    <row r="40" spans="1:27" s="16" customFormat="1" ht="24.75" customHeight="1">
      <c r="A40" s="18">
        <v>28</v>
      </c>
      <c r="B40" s="15" t="s">
        <v>100</v>
      </c>
      <c r="C40" s="11" t="s">
        <v>115</v>
      </c>
      <c r="D40" s="10" t="s">
        <v>53</v>
      </c>
      <c r="E40" s="19">
        <v>8</v>
      </c>
      <c r="F40" s="20">
        <v>299.91000000000003</v>
      </c>
      <c r="G40" s="20">
        <v>299.92</v>
      </c>
      <c r="H40" s="20">
        <v>299.93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>
        <f>MIN(F40:H40)</f>
        <v>299.91000000000003</v>
      </c>
      <c r="AA40" s="12">
        <f>Z40*E40</f>
        <v>2399.2800000000002</v>
      </c>
    </row>
    <row r="41" spans="1:27" s="16" customFormat="1" ht="24.75" customHeight="1">
      <c r="A41" s="21">
        <v>29</v>
      </c>
      <c r="B41" s="15" t="s">
        <v>106</v>
      </c>
      <c r="C41" s="11" t="s">
        <v>116</v>
      </c>
      <c r="D41" s="10" t="s">
        <v>53</v>
      </c>
      <c r="E41" s="19">
        <v>2</v>
      </c>
      <c r="F41" s="20">
        <v>180.35</v>
      </c>
      <c r="G41" s="20">
        <v>180.37</v>
      </c>
      <c r="H41" s="20">
        <v>180.38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>
        <f>MIN(F41:H41)</f>
        <v>180.35</v>
      </c>
      <c r="AA41" s="12">
        <f>Z41*E41</f>
        <v>360.7</v>
      </c>
    </row>
    <row r="42" spans="1:27" s="16" customFormat="1" ht="24.75" customHeight="1">
      <c r="A42" s="21">
        <v>30</v>
      </c>
      <c r="B42" s="23" t="s">
        <v>107</v>
      </c>
      <c r="C42" s="11" t="s">
        <v>117</v>
      </c>
      <c r="D42" s="10" t="s">
        <v>53</v>
      </c>
      <c r="E42" s="24">
        <v>2</v>
      </c>
      <c r="F42" s="25">
        <v>168.48</v>
      </c>
      <c r="G42" s="25">
        <v>168.74</v>
      </c>
      <c r="H42" s="25">
        <v>168.95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f>MIN(F42:H42)</f>
        <v>168.48</v>
      </c>
      <c r="AA42" s="12">
        <f>Z42*E42</f>
        <v>336.96</v>
      </c>
    </row>
    <row r="43" spans="1:27" s="16" customFormat="1" ht="24.75" customHeight="1">
      <c r="A43" s="18">
        <v>31</v>
      </c>
      <c r="B43" s="15" t="s">
        <v>101</v>
      </c>
      <c r="C43" s="11" t="s">
        <v>118</v>
      </c>
      <c r="D43" s="10" t="s">
        <v>53</v>
      </c>
      <c r="E43" s="19">
        <v>1</v>
      </c>
      <c r="F43" s="20">
        <v>162.33000000000001</v>
      </c>
      <c r="G43" s="20">
        <v>162.34</v>
      </c>
      <c r="H43" s="20">
        <v>162.36000000000001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f t="shared" si="2"/>
        <v>162.33000000000001</v>
      </c>
      <c r="AA43" s="12">
        <f t="shared" si="3"/>
        <v>162.33000000000001</v>
      </c>
    </row>
    <row r="44" spans="1:27" s="16" customFormat="1" ht="24.75" customHeight="1">
      <c r="A44" s="21">
        <v>32</v>
      </c>
      <c r="B44" s="15" t="s">
        <v>108</v>
      </c>
      <c r="C44" s="11" t="s">
        <v>119</v>
      </c>
      <c r="D44" s="10" t="s">
        <v>53</v>
      </c>
      <c r="E44" s="19">
        <v>2</v>
      </c>
      <c r="F44" s="20">
        <v>5459.08</v>
      </c>
      <c r="G44" s="20">
        <v>5460.38</v>
      </c>
      <c r="H44" s="20">
        <v>5460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>
        <f>MIN(F44:H44)</f>
        <v>5459.08</v>
      </c>
      <c r="AA44" s="12">
        <f>Z44*E44</f>
        <v>10918.16</v>
      </c>
    </row>
    <row r="45" spans="1:27" s="16" customFormat="1" ht="24.75" customHeight="1">
      <c r="A45" s="21">
        <v>33</v>
      </c>
      <c r="B45" s="15" t="s">
        <v>102</v>
      </c>
      <c r="C45" s="11" t="s">
        <v>120</v>
      </c>
      <c r="D45" s="10" t="s">
        <v>53</v>
      </c>
      <c r="E45" s="19">
        <v>1</v>
      </c>
      <c r="F45" s="20">
        <v>159.06</v>
      </c>
      <c r="G45" s="20">
        <v>159.07</v>
      </c>
      <c r="H45" s="20">
        <v>159.08000000000001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>
        <f t="shared" si="2"/>
        <v>159.06</v>
      </c>
      <c r="AA45" s="12">
        <f t="shared" si="3"/>
        <v>159.06</v>
      </c>
    </row>
    <row r="46" spans="1:27">
      <c r="A46" s="37" t="s">
        <v>44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 t="s">
        <v>44</v>
      </c>
      <c r="AA46" s="6">
        <f>SUM(AA13:AA45)</f>
        <v>527090.66000000015</v>
      </c>
    </row>
    <row r="47" spans="1:27" ht="15" customHeight="1">
      <c r="A47" s="38" t="s">
        <v>55</v>
      </c>
      <c r="B47" s="39"/>
      <c r="C47" s="39"/>
      <c r="D47" s="39"/>
      <c r="E47" s="39"/>
      <c r="F47" s="13">
        <f>AA46</f>
        <v>527090.66000000015</v>
      </c>
      <c r="G47" s="8" t="s">
        <v>56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9"/>
    </row>
  </sheetData>
  <mergeCells count="17">
    <mergeCell ref="A46:Z46"/>
    <mergeCell ref="A47:E47"/>
    <mergeCell ref="A9:AA9"/>
    <mergeCell ref="A10:AA10"/>
    <mergeCell ref="A11:A12"/>
    <mergeCell ref="B11:B12"/>
    <mergeCell ref="D11:D12"/>
    <mergeCell ref="E11:E12"/>
    <mergeCell ref="Z11:Z12"/>
    <mergeCell ref="AA11:AA12"/>
    <mergeCell ref="C11:C12"/>
    <mergeCell ref="A3:AA3"/>
    <mergeCell ref="A6:AA6"/>
    <mergeCell ref="A7:B7"/>
    <mergeCell ref="A8:B8"/>
    <mergeCell ref="C7:AA7"/>
    <mergeCell ref="C8:AA8"/>
  </mergeCells>
  <pageMargins left="0.39370078740157483" right="0.39370078740157483" top="0.39370078740157483" bottom="0.3937007874015748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</vt:lpstr>
      <vt:lpstr>'Лист1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2026-05-25T07:26:57Z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