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 tabRatio="765"/>
  </bookViews>
  <sheets>
    <sheet name="Расчет НМЦК хозы нацрежим" sheetId="4" r:id="rId1"/>
  </sheets>
  <calcPr calcId="124519"/>
</workbook>
</file>

<file path=xl/calcChain.xml><?xml version="1.0" encoding="utf-8"?>
<calcChain xmlns="http://schemas.openxmlformats.org/spreadsheetml/2006/main">
  <c r="E8" i="4"/>
  <c r="F8"/>
  <c r="G8"/>
  <c r="L7" l="1"/>
  <c r="J7"/>
  <c r="I7"/>
  <c r="H7"/>
</calcChain>
</file>

<file path=xl/sharedStrings.xml><?xml version="1.0" encoding="utf-8"?>
<sst xmlns="http://schemas.openxmlformats.org/spreadsheetml/2006/main" count="28" uniqueCount="28">
  <si>
    <t>Ед.изм.</t>
  </si>
  <si>
    <t>Наименование товара</t>
  </si>
  <si>
    <t>№ п/п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</si>
  <si>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</si>
  <si>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</si>
  <si>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</si>
  <si>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</si>
  <si>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</si>
  <si>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</si>
  <si>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</si>
  <si>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ИТОГО:</t>
  </si>
  <si>
    <t>рублей</t>
  </si>
  <si>
    <t>"Обоснование начальной (максимальной) цены контракта (Н(М)ЦК)"</t>
  </si>
  <si>
    <t>Количество, штук</t>
  </si>
  <si>
    <t>Исполнитель № 1</t>
  </si>
  <si>
    <t>Исполнитель № 2</t>
  </si>
  <si>
    <t>Исполнитель № 3</t>
  </si>
  <si>
    <t>В результате проведенного анализа цен за НМЦК взята минимальная стоимость  оказания услуг и составила:</t>
  </si>
  <si>
    <r>
      <t>Минимальная  цена 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</si>
  <si>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Н(М)ЦК, ЦКЕП контракта с учетом округления цены  (руб.)</t>
  </si>
  <si>
    <t>Цена с округлением (вниз) до сотых долей после запятой (руб.)</t>
  </si>
  <si>
    <t>шт.</t>
  </si>
  <si>
    <r>
      <rPr>
        <b/>
        <sz val="12"/>
        <rFont val="Times New Roman"/>
        <family val="1"/>
        <charset val="204"/>
      </rPr>
      <t xml:space="preserve">     Используемый метод определения начальной (максимальной) цены контракта:</t>
    </r>
    <r>
      <rPr>
        <sz val="12"/>
        <rFont val="Times New Roman"/>
        <family val="1"/>
        <charset val="204"/>
      </rPr>
      <t xml:space="preserve"> методом сопоставимых рыночных цен (анализ рынка) - на основании ценовых предложений  организаций на поставку хозяйственного инвентаря
</t>
    </r>
  </si>
  <si>
    <t xml:space="preserve">Исполнитель:
Начальник ЖКО ФКУ БМТиВС ГУФСИН России по Приморскому краю </t>
  </si>
  <si>
    <t>Е.А. Архипова</t>
  </si>
  <si>
    <t>Лопата</t>
  </si>
  <si>
    <t>Приложение   № _____________________  от _______________ 2026г.</t>
  </si>
  <si>
    <t>на поставку хозяйственного инвентаря (лопаты)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</si>
</sst>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\ _₽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/>
    <xf numFmtId="4" fontId="8" fillId="2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3" fillId="3" borderId="1" xfId="0" applyFont="1" applyFill="1" applyBorder="1" applyAlignment="1">
      <alignment horizontal="center" vertical="center" textRotation="90" wrapText="1"/>
    </xf>
    <xf numFmtId="14" fontId="1" fillId="0" borderId="0" xfId="0" applyNumberFormat="1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/>
    <xf numFmtId="0" fontId="11" fillId="4" borderId="2" xfId="0" applyFont="1" applyFill="1" applyBorder="1"/>
    <xf numFmtId="0" fontId="11" fillId="4" borderId="0" xfId="0" applyFont="1" applyFill="1" applyBorder="1"/>
    <xf numFmtId="3" fontId="11" fillId="4" borderId="0" xfId="0" applyNumberFormat="1" applyFont="1" applyFill="1" applyBorder="1" applyAlignment="1">
      <alignment horizontal="right" vertical="top" wrapText="1"/>
    </xf>
    <xf numFmtId="3" fontId="11" fillId="4" borderId="0" xfId="0" applyNumberFormat="1" applyFont="1" applyFill="1" applyAlignment="1">
      <alignment horizontal="right" vertical="top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1" fillId="4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80170" y="2849880"/>
          <a:ext cx="11163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21930" y="282130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115550" y="349758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63200" y="329755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"/>
  <sheetViews>
    <sheetView tabSelected="1" view="pageBreakPreview" zoomScaleNormal="64" zoomScaleSheetLayoutView="100" workbookViewId="0">
      <selection activeCell="I11" sqref="I11"/>
    </sheetView>
  </sheetViews>
  <sheetFormatPr defaultColWidth="9.140625" defaultRowHeight="12.75"/>
  <cols>
    <col min="1" max="1" width="5.5703125" style="3" customWidth="1"/>
    <col min="2" max="2" width="30.42578125" style="3" customWidth="1"/>
    <col min="3" max="3" width="9.85546875" style="3" customWidth="1"/>
    <col min="4" max="4" width="9.42578125" style="37" customWidth="1"/>
    <col min="5" max="5" width="11.140625" style="2" customWidth="1"/>
    <col min="6" max="6" width="11.42578125" style="2" customWidth="1"/>
    <col min="7" max="7" width="11.140625" style="2" customWidth="1"/>
    <col min="8" max="8" width="12.5703125" style="2" customWidth="1"/>
    <col min="9" max="9" width="16.85546875" style="2" customWidth="1"/>
    <col min="10" max="10" width="16.5703125" style="2" customWidth="1"/>
    <col min="11" max="11" width="23.140625" style="2" customWidth="1"/>
    <col min="12" max="12" width="10.42578125" style="2" customWidth="1"/>
    <col min="13" max="13" width="12.140625" style="2" customWidth="1"/>
    <col min="14" max="14" width="11.28515625" style="2" customWidth="1"/>
    <col min="15" max="16" width="9.140625" style="2"/>
    <col min="17" max="17" width="11.5703125" style="2" bestFit="1" customWidth="1"/>
    <col min="18" max="18" width="13.85546875" style="2" customWidth="1"/>
    <col min="19" max="19" width="11.42578125" style="2" bestFit="1" customWidth="1"/>
    <col min="20" max="16384" width="9.140625" style="2"/>
  </cols>
  <sheetData>
    <row r="1" spans="1:22" s="30" customFormat="1" ht="31.5" customHeight="1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22" s="30" customFormat="1" ht="24.75" customHeight="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22" s="30" customFormat="1" ht="27.75" customHeight="1">
      <c r="A3" s="47" t="s">
        <v>27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22" s="30" customFormat="1" ht="41.25" customHeight="1">
      <c r="A4" s="48" t="s">
        <v>22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22" s="1" customFormat="1" ht="25.5" customHeight="1">
      <c r="A5" s="49" t="s">
        <v>2</v>
      </c>
      <c r="B5" s="49" t="s">
        <v>1</v>
      </c>
      <c r="C5" s="49" t="s">
        <v>0</v>
      </c>
      <c r="D5" s="51" t="s">
        <v>13</v>
      </c>
      <c r="E5" s="53" t="s">
        <v>3</v>
      </c>
      <c r="F5" s="53"/>
      <c r="G5" s="53"/>
      <c r="H5" s="54" t="s">
        <v>4</v>
      </c>
      <c r="I5" s="55"/>
      <c r="J5" s="55"/>
      <c r="K5" s="56" t="s">
        <v>5</v>
      </c>
      <c r="L5" s="56"/>
      <c r="M5" s="56"/>
      <c r="N5" s="56"/>
    </row>
    <row r="6" spans="1:22" s="1" customFormat="1" ht="156.75" customHeight="1" thickBot="1">
      <c r="A6" s="50"/>
      <c r="B6" s="50"/>
      <c r="C6" s="50"/>
      <c r="D6" s="52"/>
      <c r="E6" s="22" t="s">
        <v>14</v>
      </c>
      <c r="F6" s="22" t="s">
        <v>15</v>
      </c>
      <c r="G6" s="22" t="s">
        <v>16</v>
      </c>
      <c r="H6" s="9" t="s">
        <v>18</v>
      </c>
      <c r="I6" s="29" t="s">
        <v>6</v>
      </c>
      <c r="J6" s="4" t="s">
        <v>7</v>
      </c>
      <c r="K6" s="5" t="s">
        <v>8</v>
      </c>
      <c r="L6" s="6" t="s">
        <v>9</v>
      </c>
      <c r="M6" s="6" t="s">
        <v>20</v>
      </c>
      <c r="N6" s="6" t="s">
        <v>19</v>
      </c>
    </row>
    <row r="7" spans="1:22" s="27" customFormat="1" ht="50.25" customHeight="1" thickBot="1">
      <c r="A7" s="26">
        <v>1</v>
      </c>
      <c r="B7" s="39" t="s">
        <v>25</v>
      </c>
      <c r="C7" s="26" t="s">
        <v>21</v>
      </c>
      <c r="D7" s="31">
        <v>10</v>
      </c>
      <c r="E7" s="40">
        <v>913.61</v>
      </c>
      <c r="F7" s="40">
        <v>720</v>
      </c>
      <c r="G7" s="40">
        <v>965.02</v>
      </c>
      <c r="H7" s="60">
        <f>SMALL(E8:G8,COUNTIF(E8:G8,0)+1)</f>
        <v>720</v>
      </c>
      <c r="I7" s="60">
        <f>STDEV(E8,F8,G8)</f>
        <v>129.20437337799308</v>
      </c>
      <c r="J7" s="62">
        <f>STDEVA(E8:G8)/SUM(E8:G8)/COUNTIF(E8:G8,"&gt;0")</f>
        <v>1.6573396158487751E-2</v>
      </c>
      <c r="K7" s="38">
        <v>2598.63</v>
      </c>
      <c r="L7" s="7">
        <f>AVERAGE(E7:G7)</f>
        <v>866.21</v>
      </c>
      <c r="M7" s="41"/>
      <c r="N7" s="41"/>
    </row>
    <row r="8" spans="1:22" s="10" customFormat="1" ht="15" customHeight="1">
      <c r="A8" s="4"/>
      <c r="B8" s="25"/>
      <c r="C8" s="24"/>
      <c r="D8" s="32"/>
      <c r="E8" s="7">
        <f>SUM(E7:E7)</f>
        <v>913.61</v>
      </c>
      <c r="F8" s="7">
        <f>SUM(F7:F7)</f>
        <v>720</v>
      </c>
      <c r="G8" s="7">
        <f>SUM(G7:G7)</f>
        <v>965.02</v>
      </c>
      <c r="H8" s="61"/>
      <c r="I8" s="61"/>
      <c r="J8" s="63"/>
      <c r="K8" s="42" t="s">
        <v>10</v>
      </c>
      <c r="L8" s="43"/>
      <c r="M8" s="44"/>
      <c r="N8" s="8">
        <v>8662.1</v>
      </c>
      <c r="P8" s="17"/>
      <c r="R8" s="17"/>
      <c r="S8" s="17"/>
      <c r="T8" s="17"/>
      <c r="U8" s="17"/>
      <c r="V8" s="17"/>
    </row>
    <row r="9" spans="1:22" s="13" customFormat="1" ht="35.25" customHeight="1">
      <c r="A9" s="57" t="s">
        <v>17</v>
      </c>
      <c r="B9" s="57"/>
      <c r="C9" s="57"/>
      <c r="D9" s="57"/>
      <c r="E9" s="57"/>
      <c r="F9" s="57"/>
      <c r="G9" s="57"/>
      <c r="H9" s="57"/>
      <c r="I9" s="57"/>
      <c r="J9" s="11"/>
      <c r="K9" s="16">
        <v>8662.1</v>
      </c>
      <c r="L9" s="12" t="s">
        <v>11</v>
      </c>
      <c r="M9" s="12"/>
      <c r="N9" s="12"/>
      <c r="R9" s="18"/>
      <c r="S9" s="18"/>
      <c r="T9" s="18"/>
      <c r="U9" s="18"/>
      <c r="V9" s="18"/>
    </row>
    <row r="10" spans="1:22" s="14" customFormat="1" ht="19.5" customHeight="1">
      <c r="B10" s="58" t="s">
        <v>23</v>
      </c>
      <c r="D10" s="33"/>
    </row>
    <row r="11" spans="1:22" s="14" customFormat="1" ht="30.75" customHeight="1">
      <c r="B11" s="59"/>
      <c r="C11" s="15"/>
      <c r="D11" s="34"/>
      <c r="E11" s="15"/>
      <c r="F11" s="15"/>
      <c r="G11" s="15"/>
      <c r="H11" s="28" t="s">
        <v>24</v>
      </c>
      <c r="I11" s="28"/>
    </row>
    <row r="12" spans="1:22" s="14" customFormat="1">
      <c r="B12" s="23">
        <v>46245</v>
      </c>
      <c r="D12" s="33"/>
    </row>
    <row r="13" spans="1:22" s="14" customFormat="1">
      <c r="D13" s="33"/>
    </row>
    <row r="14" spans="1:22" s="14" customFormat="1">
      <c r="D14" s="33"/>
    </row>
    <row r="15" spans="1:22" s="14" customFormat="1">
      <c r="C15" s="19"/>
      <c r="D15" s="35"/>
      <c r="E15" s="19"/>
      <c r="F15" s="19"/>
      <c r="G15" s="19"/>
      <c r="H15" s="19"/>
    </row>
    <row r="16" spans="1:22">
      <c r="C16" s="20"/>
      <c r="D16" s="36"/>
      <c r="E16" s="21"/>
      <c r="F16" s="21"/>
      <c r="G16" s="21"/>
      <c r="H16" s="21"/>
    </row>
    <row r="17" spans="3:8">
      <c r="C17" s="20"/>
      <c r="D17" s="36"/>
      <c r="E17" s="21"/>
      <c r="F17" s="21"/>
      <c r="G17" s="21"/>
      <c r="H17" s="21"/>
    </row>
  </sheetData>
  <mergeCells count="17">
    <mergeCell ref="A9:I9"/>
    <mergeCell ref="B10:B11"/>
    <mergeCell ref="H7:H8"/>
    <mergeCell ref="I7:I8"/>
    <mergeCell ref="J7:J8"/>
    <mergeCell ref="K8:M8"/>
    <mergeCell ref="A1:N1"/>
    <mergeCell ref="A2:N2"/>
    <mergeCell ref="A3:N3"/>
    <mergeCell ref="A4:N4"/>
    <mergeCell ref="A5:A6"/>
    <mergeCell ref="B5:B6"/>
    <mergeCell ref="C5:C6"/>
    <mergeCell ref="D5:D6"/>
    <mergeCell ref="E5:G5"/>
    <mergeCell ref="H5:J5"/>
    <mergeCell ref="K5:N5"/>
  </mergeCells>
  <pageMargins left="0.17" right="0.15748031496062992" top="0.23622047244094491" bottom="0.39370078740157483" header="0" footer="0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 хозы нацрежим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2026-08-11T03:00:44Z</dcterms:modified>
</cp:coreProperties>
</file>