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225"/>
  </bookViews>
  <sheets>
    <sheet name="Лист1" sheetId="1" r:id="rId1"/>
  </sheets>
  <definedNames>
    <definedName name="focus" localSheetId="0">Лист1!#REF!</definedName>
  </definedNames>
  <calcPr calcId="162913"/>
</workbook>
</file>

<file path=xl/calcChain.xml><?xml version="1.0" encoding="utf-8"?>
<calcChain xmlns="http://schemas.openxmlformats.org/spreadsheetml/2006/main">
  <c r="J8" i="1" l="1"/>
  <c r="K8" i="1" s="1"/>
  <c r="L8" i="1" s="1"/>
  <c r="M8" i="1" l="1"/>
  <c r="M9" i="1" s="1"/>
</calcChain>
</file>

<file path=xl/sharedStrings.xml><?xml version="1.0" encoding="utf-8"?>
<sst xmlns="http://schemas.openxmlformats.org/spreadsheetml/2006/main" count="24" uniqueCount="24">
  <si>
    <t>Приложение № 1 к техническому заданию</t>
  </si>
  <si>
    <t>Используемый метод определения НМЦК с обоснованием:</t>
  </si>
  <si>
    <t>Расчет начальной (максимальной) цены договора</t>
  </si>
  <si>
    <t>№</t>
  </si>
  <si>
    <t>Единица измерения</t>
  </si>
  <si>
    <t>Количество</t>
  </si>
  <si>
    <t>Коммерческие предложения (руб./ед.изм.)</t>
  </si>
  <si>
    <t>Однородность совокупности значений выявленных цен, используемых в расчете Н(М)ЦК</t>
  </si>
  <si>
    <t>Н(М)ЦК определяемая методом сопоставимых рыночных цен (анализа рынка)*</t>
  </si>
  <si>
    <r>
      <t>Ценовое предложение исх</t>
    </r>
    <r>
      <rPr>
        <sz val="10"/>
        <color indexed="10"/>
        <rFont val="Times New Roman"/>
        <family val="1"/>
        <charset val="204"/>
      </rPr>
      <t>.</t>
    </r>
    <r>
      <rPr>
        <sz val="10"/>
        <rFont val="Times New Roman"/>
        <family val="1"/>
        <charset val="204"/>
      </rPr>
      <t xml:space="preserve">№  от </t>
    </r>
  </si>
  <si>
    <t xml:space="preserve">Ценовое предложение  исх.№  от </t>
  </si>
  <si>
    <t xml:space="preserve">Средняя арифметическая цена за единицу     &lt;ц&gt; </t>
  </si>
  <si>
    <t>Среднее квадратичное отклонение</t>
  </si>
  <si>
    <r>
      <t xml:space="preserve">коэффициент вариации цен V (%)           </t>
    </r>
    <r>
      <rPr>
        <i/>
        <sz val="10"/>
        <color indexed="8"/>
        <rFont val="Times New Roman"/>
        <family val="1"/>
        <charset val="204"/>
      </rPr>
      <t xml:space="preserve">         (не должен превышать 33%)</t>
    </r>
  </si>
  <si>
    <t>Расчет Н(М)ЦК по формуле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</si>
  <si>
    <t>Наименование товара/услуг/ работ</t>
  </si>
  <si>
    <t>Наименование  объекта закупки</t>
  </si>
  <si>
    <t>Метод сопоставимых рыночных цен (анализа рынка), данный метод определения НМЦК является приоритетным. В соответствии с приказом МЭР РФ от 2 октября 2013 года N 567 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</t>
  </si>
  <si>
    <t xml:space="preserve">Ценовое предложение 2 вх № </t>
  </si>
  <si>
    <t xml:space="preserve">Ценовое предложение 3 вх № </t>
  </si>
  <si>
    <t>усл. Ед.</t>
  </si>
  <si>
    <t>Обоснование начальной (максимальной) цены Контракта на Выполнение работ по ремонту автотранспортного средства Toyota Land Cruiser 150 (Prado)</t>
  </si>
  <si>
    <t>Выполнение работ по ремонту автотранспортного средства HYUNDAI Н-1 2.4 4АТВыполнение работ по ремонту автотранспортного средства Toyota Land Cruiser 150 (Prado)</t>
  </si>
  <si>
    <t>Ценовое предложение 1 вх № 481-з от 01.06.2026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</si>
</sst>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sz val="10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/>
    <xf numFmtId="0" fontId="2" fillId="0" borderId="0" xfId="0" applyFont="1"/>
    <xf numFmtId="0" fontId="2" fillId="0" borderId="0" xfId="0" applyFont="1" applyFill="1"/>
    <xf numFmtId="4" fontId="2" fillId="0" borderId="2" xfId="0" applyNumberFormat="1" applyFont="1" applyBorder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/>
    </xf>
    <xf numFmtId="4" fontId="2" fillId="0" borderId="1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0" borderId="0" xfId="0" applyBorder="1"/>
    <xf numFmtId="0" fontId="0" fillId="0" borderId="7" xfId="0" applyBorder="1" applyAlignment="1">
      <alignment vertical="center"/>
    </xf>
    <xf numFmtId="0" fontId="0" fillId="0" borderId="0" xfId="0" applyBorder="1" applyAlignment="1">
      <alignment vertical="center"/>
    </xf>
    <xf numFmtId="0" fontId="2" fillId="0" borderId="1" xfId="0" applyFont="1" applyBorder="1" applyAlignment="1">
      <alignment horizontal="right" vertical="top"/>
    </xf>
    <xf numFmtId="0" fontId="3" fillId="2" borderId="1" xfId="0" applyFont="1" applyFill="1" applyBorder="1" applyAlignment="1">
      <alignment horizontal="center" vertical="justify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 readingOrder="1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wrapText="1"/>
    </xf>
    <xf numFmtId="0" fontId="2" fillId="0" borderId="3" xfId="0" applyFont="1" applyBorder="1" applyAlignment="1">
      <alignment horizontal="center"/>
    </xf>
    <xf numFmtId="4" fontId="2" fillId="0" borderId="4" xfId="0" applyNumberFormat="1" applyFont="1" applyBorder="1" applyAlignment="1">
      <alignment horizontal="right"/>
    </xf>
    <xf numFmtId="0" fontId="2" fillId="0" borderId="5" xfId="0" applyFont="1" applyBorder="1" applyAlignment="1">
      <alignment horizontal="right"/>
    </xf>
    <xf numFmtId="0" fontId="2" fillId="0" borderId="6" xfId="0" applyFont="1" applyBorder="1" applyAlignment="1">
      <alignment horizontal="right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2" fontId="2" fillId="0" borderId="1" xfId="0" applyNumberFormat="1" applyFont="1" applyFill="1" applyBorder="1" applyAlignment="1">
      <alignment horizontal="center" vertical="top" wrapText="1"/>
    </xf>
    <xf numFmtId="4" fontId="2" fillId="0" borderId="1" xfId="0" applyNumberFormat="1" applyFont="1" applyBorder="1" applyAlignment="1">
      <alignment horizontal="center"/>
    </xf>
    <xf numFmtId="2" fontId="7" fillId="0" borderId="1" xfId="0" applyNumberFormat="1" applyFont="1" applyFill="1" applyBorder="1" applyAlignment="1">
      <alignment horizontal="center" vertical="center"/>
    </xf>
  </cellXfs>
  <cellStyles count="2">
    <cellStyle name="Обычный" xfId="0" builtinId="0"/>
    <cellStyle name="Обычный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19050</xdr:colOff>
      <xdr:row>6</xdr:row>
      <xdr:rowOff>1981200</xdr:rowOff>
    </xdr:from>
    <xdr:to>
      <xdr:col>12</xdr:col>
      <xdr:colOff>0</xdr:colOff>
      <xdr:row>6</xdr:row>
      <xdr:rowOff>2724150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400925" y="3124200"/>
          <a:ext cx="5905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19050</xdr:colOff>
      <xdr:row>6</xdr:row>
      <xdr:rowOff>1943100</xdr:rowOff>
    </xdr:from>
    <xdr:to>
      <xdr:col>10</xdr:col>
      <xdr:colOff>409575</xdr:colOff>
      <xdr:row>6</xdr:row>
      <xdr:rowOff>1028700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791325" y="30861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266700</xdr:colOff>
      <xdr:row>6</xdr:row>
      <xdr:rowOff>3286125</xdr:rowOff>
    </xdr:from>
    <xdr:to>
      <xdr:col>12</xdr:col>
      <xdr:colOff>419100</xdr:colOff>
      <xdr:row>6</xdr:row>
      <xdr:rowOff>1028700</xdr:rowOff>
    </xdr:to>
    <xdr:pic>
      <xdr:nvPicPr>
        <xdr:cNvPr id="5" name="Picture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8258175" y="4429125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19050</xdr:colOff>
      <xdr:row>6</xdr:row>
      <xdr:rowOff>1981200</xdr:rowOff>
    </xdr:from>
    <xdr:to>
      <xdr:col>12</xdr:col>
      <xdr:colOff>0</xdr:colOff>
      <xdr:row>6</xdr:row>
      <xdr:rowOff>2724150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400925" y="3124200"/>
          <a:ext cx="5905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19050</xdr:colOff>
      <xdr:row>6</xdr:row>
      <xdr:rowOff>1943100</xdr:rowOff>
    </xdr:from>
    <xdr:to>
      <xdr:col>10</xdr:col>
      <xdr:colOff>409575</xdr:colOff>
      <xdr:row>6</xdr:row>
      <xdr:rowOff>1028700</xdr:rowOff>
    </xdr:to>
    <xdr:pic>
      <xdr:nvPicPr>
        <xdr:cNvPr id="7" name="Picture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791325" y="30861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266700</xdr:colOff>
      <xdr:row>6</xdr:row>
      <xdr:rowOff>3286125</xdr:rowOff>
    </xdr:from>
    <xdr:to>
      <xdr:col>12</xdr:col>
      <xdr:colOff>419100</xdr:colOff>
      <xdr:row>6</xdr:row>
      <xdr:rowOff>1028700</xdr:rowOff>
    </xdr:to>
    <xdr:pic>
      <xdr:nvPicPr>
        <xdr:cNvPr id="9" name="Picture 6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8258175" y="4429125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B10"/>
  <sheetViews>
    <sheetView tabSelected="1" workbookViewId="0">
      <selection activeCell="B8" sqref="B8"/>
    </sheetView>
  </sheetViews>
  <sheetFormatPr defaultRowHeight="15" x14ac:dyDescent="0.25"/>
  <cols>
    <col min="1" max="1" width="3.140625" style="1" customWidth="1"/>
    <col min="2" max="2" width="32.28515625" style="1" customWidth="1"/>
    <col min="3" max="3" width="15.85546875" style="2" customWidth="1"/>
    <col min="4" max="4" width="11.42578125" style="1" customWidth="1"/>
    <col min="5" max="5" width="19.7109375" style="4" customWidth="1"/>
    <col min="6" max="6" width="15.140625" style="4" customWidth="1"/>
    <col min="7" max="7" width="14.5703125" style="4" customWidth="1"/>
    <col min="8" max="8" width="11.28515625" style="1" hidden="1" customWidth="1"/>
    <col min="9" max="9" width="11.7109375" style="1" hidden="1" customWidth="1"/>
    <col min="10" max="10" width="12.140625" style="1" customWidth="1"/>
    <col min="11" max="11" width="14.85546875" style="1" customWidth="1"/>
    <col min="12" max="12" width="17.85546875" style="1" customWidth="1"/>
    <col min="13" max="13" width="22.140625" style="1" customWidth="1"/>
    <col min="14" max="14" width="5.28515625" style="1" customWidth="1"/>
    <col min="24" max="24" width="10.5703125" bestFit="1" customWidth="1"/>
  </cols>
  <sheetData>
    <row r="1" spans="1:54" x14ac:dyDescent="0.25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spans="1:54" x14ac:dyDescent="0.25">
      <c r="A2" s="15" t="s">
        <v>21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</row>
    <row r="3" spans="1:54" ht="14.45" customHeight="1" x14ac:dyDescent="0.25">
      <c r="A3" s="16" t="s">
        <v>16</v>
      </c>
      <c r="B3" s="16"/>
      <c r="C3" s="16"/>
      <c r="D3" s="16"/>
      <c r="E3" s="16"/>
      <c r="F3" s="16"/>
      <c r="G3" s="16"/>
      <c r="H3" s="16"/>
      <c r="I3" s="16"/>
      <c r="J3" s="16"/>
      <c r="K3" s="17"/>
      <c r="L3" s="17"/>
      <c r="M3" s="17"/>
      <c r="N3" s="17"/>
    </row>
    <row r="4" spans="1:54" ht="72.75" customHeight="1" x14ac:dyDescent="0.25">
      <c r="A4" s="18" t="s">
        <v>1</v>
      </c>
      <c r="B4" s="18"/>
      <c r="C4" s="18"/>
      <c r="D4" s="18"/>
      <c r="E4" s="18"/>
      <c r="F4" s="18"/>
      <c r="G4" s="18"/>
      <c r="H4" s="18"/>
      <c r="I4" s="18"/>
      <c r="J4" s="18"/>
      <c r="K4" s="19" t="s">
        <v>17</v>
      </c>
      <c r="L4" s="19"/>
      <c r="M4" s="19"/>
      <c r="N4" s="19"/>
    </row>
    <row r="5" spans="1:54" ht="15.6" customHeight="1" x14ac:dyDescent="0.25">
      <c r="A5" s="24" t="s">
        <v>2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</row>
    <row r="6" spans="1:54" ht="62.45" customHeight="1" x14ac:dyDescent="0.25">
      <c r="A6" s="25" t="s">
        <v>3</v>
      </c>
      <c r="B6" s="25" t="s">
        <v>15</v>
      </c>
      <c r="C6" s="25" t="s">
        <v>4</v>
      </c>
      <c r="D6" s="25" t="s">
        <v>5</v>
      </c>
      <c r="E6" s="26" t="s">
        <v>6</v>
      </c>
      <c r="F6" s="26"/>
      <c r="G6" s="26"/>
      <c r="H6" s="26"/>
      <c r="I6" s="26"/>
      <c r="J6" s="27" t="s">
        <v>7</v>
      </c>
      <c r="K6" s="27"/>
      <c r="L6" s="27"/>
      <c r="M6" s="26" t="s">
        <v>8</v>
      </c>
      <c r="N6" s="26"/>
    </row>
    <row r="7" spans="1:54" ht="133.5" customHeight="1" x14ac:dyDescent="0.25">
      <c r="A7" s="25"/>
      <c r="B7" s="25"/>
      <c r="C7" s="25"/>
      <c r="D7" s="25"/>
      <c r="E7" s="3" t="s">
        <v>23</v>
      </c>
      <c r="F7" s="3" t="s">
        <v>18</v>
      </c>
      <c r="G7" s="3" t="s">
        <v>19</v>
      </c>
      <c r="H7" s="7" t="s">
        <v>9</v>
      </c>
      <c r="I7" s="7" t="s">
        <v>10</v>
      </c>
      <c r="J7" s="8" t="s">
        <v>11</v>
      </c>
      <c r="K7" s="7" t="s">
        <v>12</v>
      </c>
      <c r="L7" s="7" t="s">
        <v>13</v>
      </c>
      <c r="M7" s="26" t="s">
        <v>14</v>
      </c>
      <c r="N7" s="26"/>
    </row>
    <row r="8" spans="1:54" s="10" customFormat="1" ht="76.5" x14ac:dyDescent="0.25">
      <c r="A8" s="9">
        <v>1</v>
      </c>
      <c r="B8" s="5" t="s">
        <v>22</v>
      </c>
      <c r="C8" s="9" t="s">
        <v>20</v>
      </c>
      <c r="D8" s="9">
        <v>1</v>
      </c>
      <c r="E8" s="5">
        <v>98420.6</v>
      </c>
      <c r="F8" s="5"/>
      <c r="G8" s="5"/>
      <c r="H8" s="9"/>
      <c r="I8" s="9"/>
      <c r="J8" s="6">
        <f t="shared" ref="J8" si="0">AVERAGE(E8:G8)</f>
        <v>98420.6</v>
      </c>
      <c r="K8" s="6">
        <f t="shared" ref="K8" si="1">SQRT(((SUM((POWER(G8-J8,2)),(POWER(F8-J8,2)),(POWER(E8-J8,2)),)/(COLUMNS(E8:G8)-1))))</f>
        <v>98420.6</v>
      </c>
      <c r="L8" s="6">
        <f t="shared" ref="L8" si="2">K8/J8*100</f>
        <v>100</v>
      </c>
      <c r="M8" s="29">
        <f>J8*D8</f>
        <v>98420.6</v>
      </c>
      <c r="N8" s="29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2"/>
    </row>
    <row r="9" spans="1:54" x14ac:dyDescent="0.25">
      <c r="A9" s="21"/>
      <c r="B9" s="22"/>
      <c r="C9" s="22"/>
      <c r="D9" s="22"/>
      <c r="E9" s="22"/>
      <c r="F9" s="22"/>
      <c r="G9" s="22"/>
      <c r="H9" s="22"/>
      <c r="I9" s="22"/>
      <c r="J9" s="22"/>
      <c r="K9" s="22"/>
      <c r="L9" s="23"/>
      <c r="M9" s="28">
        <f>SUM(M8)</f>
        <v>98420.6</v>
      </c>
      <c r="N9" s="28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</row>
    <row r="10" spans="1:54" x14ac:dyDescent="0.25">
      <c r="J10" s="20"/>
      <c r="K10" s="20"/>
      <c r="L10" s="20"/>
    </row>
  </sheetData>
  <mergeCells count="19">
    <mergeCell ref="J10:L10"/>
    <mergeCell ref="A9:L9"/>
    <mergeCell ref="A5:N5"/>
    <mergeCell ref="A6:A7"/>
    <mergeCell ref="B6:B7"/>
    <mergeCell ref="C6:C7"/>
    <mergeCell ref="D6:D7"/>
    <mergeCell ref="E6:I6"/>
    <mergeCell ref="J6:L6"/>
    <mergeCell ref="M6:N6"/>
    <mergeCell ref="M7:N7"/>
    <mergeCell ref="M9:N9"/>
    <mergeCell ref="M8:N8"/>
    <mergeCell ref="A1:N1"/>
    <mergeCell ref="A2:N2"/>
    <mergeCell ref="A3:J3"/>
    <mergeCell ref="K3:N3"/>
    <mergeCell ref="A4:J4"/>
    <mergeCell ref="K4:N4"/>
  </mergeCells>
  <pageMargins left="0.7" right="0.7" top="0.75" bottom="0.75" header="0.3" footer="0.3"/>
  <pageSetup paperSize="9" scale="8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2026-06-03T06:17:13Z</dcterms:modified>
</cp:coreProperties>
</file>