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Лист1" sheetId="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3"/>
  <c r="G21"/>
  <c r="F21" s="1"/>
  <c r="H21" s="1"/>
  <c r="G20"/>
  <c r="I20" s="1"/>
  <c r="G19"/>
  <c r="I19" s="1"/>
  <c r="K19" s="1"/>
  <c r="G18"/>
  <c r="I18" s="1"/>
  <c r="G17"/>
  <c r="I17" s="1"/>
  <c r="K17" s="1"/>
  <c r="G16"/>
  <c r="I16" s="1"/>
  <c r="K16" s="1"/>
  <c r="G15"/>
  <c r="I15" s="1"/>
  <c r="G14"/>
  <c r="I14" s="1"/>
  <c r="K14" s="1"/>
  <c r="I21" l="1"/>
  <c r="F20"/>
  <c r="H20" s="1"/>
  <c r="F19"/>
  <c r="H19" s="1"/>
  <c r="F18"/>
  <c r="H18" s="1"/>
  <c r="F17"/>
  <c r="H17" s="1"/>
  <c r="F16"/>
  <c r="H16" s="1"/>
  <c r="F15"/>
  <c r="H15" s="1"/>
  <c r="F14"/>
  <c r="H14" s="1"/>
  <c r="G13"/>
  <c r="I13" s="1"/>
  <c r="G12"/>
  <c r="I12" s="1"/>
  <c r="D23"/>
  <c r="E23"/>
  <c r="G11"/>
  <c r="F11" s="1"/>
  <c r="H11" s="1"/>
  <c r="G10"/>
  <c r="F10" s="1"/>
  <c r="H10" s="1"/>
  <c r="G22"/>
  <c r="F22" s="1"/>
  <c r="H22" s="1"/>
  <c r="F12" l="1"/>
  <c r="H12" s="1"/>
  <c r="I11"/>
  <c r="K11" s="1"/>
  <c r="F13"/>
  <c r="H13" s="1"/>
  <c r="I22"/>
  <c r="K22" s="1"/>
  <c r="I10"/>
  <c r="K23" l="1"/>
</calcChain>
</file>

<file path=xl/sharedStrings.xml><?xml version="1.0" encoding="utf-8"?>
<sst xmlns="http://schemas.openxmlformats.org/spreadsheetml/2006/main" count="41" uniqueCount="41">
  <si>
    <t>Обоснование начальной максимальной цены договора, заключаемого с  поставщиком (подрядчиком, исполнителем) методом сопоставимых рыночных цен (анализа рынка)</t>
  </si>
  <si>
    <t>ВСЕГО:</t>
  </si>
  <si>
    <t>НМЦ всего объема</t>
  </si>
  <si>
    <t>Кол-во</t>
  </si>
  <si>
    <t>Коэфф. Вариации, %</t>
  </si>
  <si>
    <t>Ср.арифм.</t>
  </si>
  <si>
    <t>Среднее квадратич. отклон-е</t>
  </si>
  <si>
    <t>Наименование</t>
  </si>
  <si>
    <t>№ п/п</t>
  </si>
  <si>
    <t>Средняя цена единицы</t>
  </si>
  <si>
    <t>3.</t>
  </si>
  <si>
    <t>1.</t>
  </si>
  <si>
    <t>2.</t>
  </si>
  <si>
    <t>4.</t>
  </si>
  <si>
    <t>5.</t>
  </si>
  <si>
    <t>Предл-е № 3</t>
  </si>
  <si>
    <t xml:space="preserve">Предл-е №2 </t>
  </si>
  <si>
    <t xml:space="preserve">Предл-е №1    </t>
  </si>
  <si>
    <t>Тряпка для пола 80х100 см</t>
  </si>
  <si>
    <t>Мешки для мусора 30 л (в рулоне)</t>
  </si>
  <si>
    <t>Мыло жидкое для рук 5 л</t>
  </si>
  <si>
    <t>Средство для мытья стекол, зеркал 0,5 л</t>
  </si>
  <si>
    <t>Средство для сантехники дезинфицирующее</t>
  </si>
  <si>
    <t>6.</t>
  </si>
  <si>
    <t>Средство для сантехники чистящее</t>
  </si>
  <si>
    <t>7.</t>
  </si>
  <si>
    <t>Средство для мытья посуды</t>
  </si>
  <si>
    <t>8.</t>
  </si>
  <si>
    <t>Швабра для мытья окон (губка+сгон)</t>
  </si>
  <si>
    <t>9.</t>
  </si>
  <si>
    <t>Чистящее средство универсальное (порошок)</t>
  </si>
  <si>
    <t>10.</t>
  </si>
  <si>
    <t>11.</t>
  </si>
  <si>
    <t>12.</t>
  </si>
  <si>
    <t>Салфетки хозяйственные для уборки (микрофибра) 4 шт/упак</t>
  </si>
  <si>
    <t>Губка для уборки 5 шт/упак</t>
  </si>
  <si>
    <t>Перчатки латексные 25 пар/упак</t>
  </si>
  <si>
    <t>13.</t>
  </si>
  <si>
    <t>Средство для мытья пола 5л</t>
  </si>
  <si>
    <t xml:space="preserve">Результат анализа цен: На основании п. 3.7.4. раздела III Приказа Министерства экономического развития Российской Федерации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для обоснования начальной (максимальной) цены контракта методом сопоставимых рыночных цен были использованы коммерческие предложения поставщиков.                                                                                                                                                                     </t>
  </si>
  <si>
    <t>Поставка хозяйственных товаров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</si>
</sst>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FEC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tabSelected="1" zoomScale="90" zoomScaleNormal="90" workbookViewId="0">
      <selection activeCell="C20" sqref="C20"/>
    </sheetView>
  </sheetViews>
  <sheetFormatPr defaultRowHeight="15"/>
  <cols>
    <col min="2" max="2" width="43.140625" style="4" customWidth="1"/>
    <col min="3" max="3" width="11.7109375" style="1" customWidth="1"/>
    <col min="4" max="4" width="12.85546875" style="1" customWidth="1"/>
    <col min="5" max="5" width="11.5703125" style="1" customWidth="1"/>
    <col min="6" max="6" width="12.5703125" style="5" customWidth="1"/>
    <col min="7" max="7" width="12.5703125" style="1" customWidth="1"/>
    <col min="8" max="8" width="13.140625" style="1" customWidth="1"/>
    <col min="9" max="9" width="12.7109375" style="1" customWidth="1"/>
    <col min="10" max="10" width="13.85546875" style="1" customWidth="1"/>
    <col min="11" max="11" width="11.85546875" customWidth="1"/>
  </cols>
  <sheetData>
    <row r="1" spans="1:11" ht="24.75" customHeight="1">
      <c r="B1" s="26" t="s">
        <v>0</v>
      </c>
      <c r="C1" s="26"/>
      <c r="D1" s="26"/>
      <c r="E1" s="26"/>
      <c r="F1" s="26"/>
      <c r="G1" s="26"/>
      <c r="H1" s="26"/>
      <c r="I1" s="26"/>
      <c r="J1" s="26"/>
    </row>
    <row r="2" spans="1:11" ht="15" customHeight="1">
      <c r="B2" s="26"/>
      <c r="C2" s="26"/>
      <c r="D2" s="26"/>
      <c r="E2" s="26"/>
      <c r="F2" s="26"/>
      <c r="G2" s="26"/>
      <c r="H2" s="26"/>
      <c r="I2" s="26"/>
      <c r="J2" s="26"/>
    </row>
    <row r="3" spans="1:11" ht="21.6" customHeight="1">
      <c r="B3" s="26"/>
      <c r="C3" s="26"/>
      <c r="D3" s="26"/>
      <c r="E3" s="26"/>
      <c r="F3" s="26"/>
      <c r="G3" s="26"/>
      <c r="H3" s="26"/>
      <c r="I3" s="26"/>
      <c r="J3" s="26"/>
    </row>
    <row r="4" spans="1:11" ht="14.45" hidden="1" customHeight="1">
      <c r="B4" s="26"/>
      <c r="C4" s="26"/>
      <c r="D4" s="26"/>
      <c r="E4" s="26"/>
      <c r="F4" s="26"/>
      <c r="G4" s="26"/>
      <c r="H4" s="26"/>
      <c r="I4" s="26"/>
      <c r="J4" s="26"/>
    </row>
    <row r="5" spans="1:11" ht="14.45" hidden="1" customHeight="1">
      <c r="B5" s="26"/>
      <c r="C5" s="26"/>
      <c r="D5" s="26"/>
      <c r="E5" s="26"/>
      <c r="F5" s="26"/>
      <c r="G5" s="26"/>
      <c r="H5" s="26"/>
      <c r="I5" s="26"/>
      <c r="J5" s="26"/>
    </row>
    <row r="6" spans="1:11" ht="14.45" hidden="1" customHeight="1">
      <c r="B6" s="26"/>
      <c r="C6" s="26"/>
      <c r="D6" s="26"/>
      <c r="E6" s="26"/>
      <c r="F6" s="26"/>
      <c r="G6" s="26"/>
      <c r="H6" s="26"/>
      <c r="I6" s="26"/>
      <c r="J6" s="26"/>
    </row>
    <row r="7" spans="1:11" ht="14.45" hidden="1" customHeight="1">
      <c r="B7" s="26"/>
      <c r="C7" s="26"/>
      <c r="D7" s="26"/>
      <c r="E7" s="26"/>
      <c r="F7" s="26"/>
      <c r="G7" s="26"/>
      <c r="H7" s="26"/>
      <c r="I7" s="26"/>
      <c r="J7" s="26"/>
    </row>
    <row r="8" spans="1:11" ht="24" customHeight="1">
      <c r="B8" s="3" t="s">
        <v>40</v>
      </c>
      <c r="C8" s="29"/>
      <c r="D8" s="29"/>
      <c r="E8" s="29"/>
      <c r="F8" s="29"/>
      <c r="G8" s="29"/>
      <c r="H8" s="2"/>
      <c r="I8" s="2"/>
    </row>
    <row r="9" spans="1:11" ht="54" customHeight="1">
      <c r="A9" s="7" t="s">
        <v>8</v>
      </c>
      <c r="B9" s="22" t="s">
        <v>7</v>
      </c>
      <c r="C9" s="12" t="s">
        <v>17</v>
      </c>
      <c r="D9" s="12" t="s">
        <v>16</v>
      </c>
      <c r="E9" s="12" t="s">
        <v>15</v>
      </c>
      <c r="F9" s="13" t="s">
        <v>6</v>
      </c>
      <c r="G9" s="7" t="s">
        <v>5</v>
      </c>
      <c r="H9" s="7" t="s">
        <v>4</v>
      </c>
      <c r="I9" s="11" t="s">
        <v>9</v>
      </c>
      <c r="J9" s="12" t="s">
        <v>3</v>
      </c>
      <c r="K9" s="11" t="s">
        <v>2</v>
      </c>
    </row>
    <row r="10" spans="1:11" ht="21.75" customHeight="1">
      <c r="A10" s="20" t="s">
        <v>11</v>
      </c>
      <c r="B10" s="23" t="s">
        <v>19</v>
      </c>
      <c r="C10" s="21">
        <v>81.099999999999994</v>
      </c>
      <c r="D10" s="25">
        <v>54</v>
      </c>
      <c r="E10" s="14">
        <v>100</v>
      </c>
      <c r="F10" s="15">
        <f t="shared" ref="F10:F22" si="0">SQRT((POWER(C10-G10,2)+ POWER(D10-G10,2)+POWER(E10-G10,2))/2)</f>
        <v>23.121490724720438</v>
      </c>
      <c r="G10" s="16">
        <f t="shared" ref="G10:G22" si="1">AVERAGE(C10:E10)</f>
        <v>78.36666666666666</v>
      </c>
      <c r="H10" s="15">
        <f t="shared" ref="H10:H22" si="2">F10/G10*100</f>
        <v>29.504241673399118</v>
      </c>
      <c r="I10" s="18">
        <f t="shared" ref="I10:I22" si="3">G10</f>
        <v>78.36666666666666</v>
      </c>
      <c r="J10" s="12">
        <v>25</v>
      </c>
      <c r="K10" s="18">
        <v>1959.25</v>
      </c>
    </row>
    <row r="11" spans="1:11" ht="20.25" customHeight="1">
      <c r="A11" s="20" t="s">
        <v>12</v>
      </c>
      <c r="B11" s="24" t="s">
        <v>18</v>
      </c>
      <c r="C11" s="21">
        <v>124.95</v>
      </c>
      <c r="D11" s="25">
        <v>80</v>
      </c>
      <c r="E11" s="14">
        <v>130</v>
      </c>
      <c r="F11" s="15">
        <f t="shared" si="0"/>
        <v>27.525760661605702</v>
      </c>
      <c r="G11" s="16">
        <f t="shared" si="1"/>
        <v>111.64999999999999</v>
      </c>
      <c r="H11" s="15">
        <f t="shared" si="2"/>
        <v>24.653614564805824</v>
      </c>
      <c r="I11" s="18">
        <f t="shared" si="3"/>
        <v>111.64999999999999</v>
      </c>
      <c r="J11" s="12">
        <v>20</v>
      </c>
      <c r="K11" s="18">
        <f t="shared" ref="K10:K22" si="4">I11*J11</f>
        <v>2233</v>
      </c>
    </row>
    <row r="12" spans="1:11" ht="16.5" customHeight="1">
      <c r="A12" s="20" t="s">
        <v>10</v>
      </c>
      <c r="B12" s="23" t="s">
        <v>20</v>
      </c>
      <c r="C12" s="21">
        <v>456.94</v>
      </c>
      <c r="D12" s="25">
        <v>468.1</v>
      </c>
      <c r="E12" s="14">
        <v>540</v>
      </c>
      <c r="F12" s="15">
        <f t="shared" si="0"/>
        <v>45.079779650452295</v>
      </c>
      <c r="G12" s="16">
        <f t="shared" si="1"/>
        <v>488.34666666666664</v>
      </c>
      <c r="H12" s="15">
        <f t="shared" si="2"/>
        <v>9.2311021508871356</v>
      </c>
      <c r="I12" s="18">
        <f t="shared" si="3"/>
        <v>488.34666666666664</v>
      </c>
      <c r="J12" s="12">
        <v>2</v>
      </c>
      <c r="K12" s="18">
        <v>976.7</v>
      </c>
    </row>
    <row r="13" spans="1:11" ht="18.75" customHeight="1">
      <c r="A13" s="20" t="s">
        <v>13</v>
      </c>
      <c r="B13" s="23" t="s">
        <v>21</v>
      </c>
      <c r="C13" s="21">
        <v>219.03</v>
      </c>
      <c r="D13" s="25">
        <v>253.9</v>
      </c>
      <c r="E13" s="14">
        <v>225</v>
      </c>
      <c r="F13" s="15">
        <f t="shared" si="0"/>
        <v>18.649252889414456</v>
      </c>
      <c r="G13" s="16">
        <f t="shared" si="1"/>
        <v>232.64333333333335</v>
      </c>
      <c r="H13" s="15">
        <f t="shared" si="2"/>
        <v>8.016242125749482</v>
      </c>
      <c r="I13" s="18">
        <f t="shared" si="3"/>
        <v>232.64333333333335</v>
      </c>
      <c r="J13" s="12">
        <v>2</v>
      </c>
      <c r="K13" s="18">
        <v>465.28</v>
      </c>
    </row>
    <row r="14" spans="1:11" ht="18.75" customHeight="1">
      <c r="A14" s="20" t="s">
        <v>14</v>
      </c>
      <c r="B14" s="23" t="s">
        <v>22</v>
      </c>
      <c r="C14" s="21">
        <v>281.18</v>
      </c>
      <c r="D14" s="25">
        <v>228.7</v>
      </c>
      <c r="E14" s="14">
        <v>270</v>
      </c>
      <c r="F14" s="15">
        <f t="shared" si="0"/>
        <v>27.643060612023419</v>
      </c>
      <c r="G14" s="16">
        <f t="shared" si="1"/>
        <v>259.95999999999998</v>
      </c>
      <c r="H14" s="15">
        <f t="shared" si="2"/>
        <v>10.633582324982083</v>
      </c>
      <c r="I14" s="18">
        <f t="shared" si="3"/>
        <v>259.95999999999998</v>
      </c>
      <c r="J14" s="12">
        <v>10</v>
      </c>
      <c r="K14" s="18">
        <f t="shared" si="4"/>
        <v>2599.6</v>
      </c>
    </row>
    <row r="15" spans="1:11" ht="18.75" customHeight="1">
      <c r="A15" s="20" t="s">
        <v>23</v>
      </c>
      <c r="B15" s="23" t="s">
        <v>24</v>
      </c>
      <c r="C15" s="21">
        <v>270</v>
      </c>
      <c r="D15" s="25">
        <v>294.8</v>
      </c>
      <c r="E15" s="14">
        <v>270</v>
      </c>
      <c r="F15" s="15">
        <f t="shared" si="0"/>
        <v>14.318286675902726</v>
      </c>
      <c r="G15" s="16">
        <f t="shared" si="1"/>
        <v>278.26666666666665</v>
      </c>
      <c r="H15" s="15">
        <f t="shared" si="2"/>
        <v>5.145527075671799</v>
      </c>
      <c r="I15" s="18">
        <f t="shared" si="3"/>
        <v>278.26666666666665</v>
      </c>
      <c r="J15" s="12">
        <v>6</v>
      </c>
      <c r="K15" s="18">
        <v>1669.62</v>
      </c>
    </row>
    <row r="16" spans="1:11" ht="18.75" customHeight="1">
      <c r="A16" s="20" t="s">
        <v>25</v>
      </c>
      <c r="B16" s="23" t="s">
        <v>26</v>
      </c>
      <c r="C16" s="21">
        <v>119.01</v>
      </c>
      <c r="D16" s="25">
        <v>131.05000000000001</v>
      </c>
      <c r="E16" s="14">
        <v>119</v>
      </c>
      <c r="F16" s="15">
        <f t="shared" si="0"/>
        <v>6.9541857898678598</v>
      </c>
      <c r="G16" s="16">
        <f t="shared" si="1"/>
        <v>123.02</v>
      </c>
      <c r="H16" s="15">
        <f t="shared" si="2"/>
        <v>5.652890416085075</v>
      </c>
      <c r="I16" s="18">
        <f t="shared" si="3"/>
        <v>123.02</v>
      </c>
      <c r="J16" s="12">
        <v>2</v>
      </c>
      <c r="K16" s="18">
        <f t="shared" si="4"/>
        <v>246.04</v>
      </c>
    </row>
    <row r="17" spans="1:11" ht="18.75" customHeight="1">
      <c r="A17" s="20" t="s">
        <v>27</v>
      </c>
      <c r="B17" s="23" t="s">
        <v>28</v>
      </c>
      <c r="C17" s="21">
        <v>511.46</v>
      </c>
      <c r="D17" s="25">
        <v>512.95000000000005</v>
      </c>
      <c r="E17" s="14">
        <v>530</v>
      </c>
      <c r="F17" s="15">
        <f t="shared" si="0"/>
        <v>10.300923906782986</v>
      </c>
      <c r="G17" s="16">
        <f t="shared" si="1"/>
        <v>518.13666666666666</v>
      </c>
      <c r="H17" s="15">
        <f t="shared" si="2"/>
        <v>1.9880708256090067</v>
      </c>
      <c r="I17" s="18">
        <f t="shared" si="3"/>
        <v>518.13666666666666</v>
      </c>
      <c r="J17" s="12">
        <v>1</v>
      </c>
      <c r="K17" s="18">
        <f t="shared" si="4"/>
        <v>518.13666666666666</v>
      </c>
    </row>
    <row r="18" spans="1:11" ht="35.25" customHeight="1">
      <c r="A18" s="20" t="s">
        <v>29</v>
      </c>
      <c r="B18" s="23" t="s">
        <v>30</v>
      </c>
      <c r="C18" s="21">
        <v>109.02</v>
      </c>
      <c r="D18" s="25">
        <v>102.7</v>
      </c>
      <c r="E18" s="14">
        <v>120</v>
      </c>
      <c r="F18" s="15">
        <f t="shared" si="0"/>
        <v>8.7539781432976689</v>
      </c>
      <c r="G18" s="16">
        <f t="shared" si="1"/>
        <v>110.57333333333334</v>
      </c>
      <c r="H18" s="15">
        <f t="shared" si="2"/>
        <v>7.9168981158486087</v>
      </c>
      <c r="I18" s="18">
        <f t="shared" si="3"/>
        <v>110.57333333333334</v>
      </c>
      <c r="J18" s="12">
        <v>2</v>
      </c>
      <c r="K18" s="18">
        <v>221.14</v>
      </c>
    </row>
    <row r="19" spans="1:11" ht="24" customHeight="1">
      <c r="A19" s="20" t="s">
        <v>31</v>
      </c>
      <c r="B19" s="23" t="s">
        <v>36</v>
      </c>
      <c r="C19" s="21">
        <v>759</v>
      </c>
      <c r="D19" s="25">
        <v>640</v>
      </c>
      <c r="E19" s="14">
        <v>900</v>
      </c>
      <c r="F19" s="15">
        <f t="shared" si="0"/>
        <v>130.15503575864182</v>
      </c>
      <c r="G19" s="16">
        <f t="shared" si="1"/>
        <v>766.33333333333337</v>
      </c>
      <c r="H19" s="15">
        <f t="shared" si="2"/>
        <v>16.984128198169877</v>
      </c>
      <c r="I19" s="18">
        <f t="shared" si="3"/>
        <v>766.33333333333337</v>
      </c>
      <c r="J19" s="12">
        <v>1</v>
      </c>
      <c r="K19" s="18">
        <f t="shared" si="4"/>
        <v>766.33333333333337</v>
      </c>
    </row>
    <row r="20" spans="1:11" ht="18.75" customHeight="1">
      <c r="A20" s="20" t="s">
        <v>32</v>
      </c>
      <c r="B20" s="23" t="s">
        <v>35</v>
      </c>
      <c r="C20" s="21">
        <v>47.5</v>
      </c>
      <c r="D20" s="25">
        <v>70.8</v>
      </c>
      <c r="E20" s="14">
        <v>60</v>
      </c>
      <c r="F20" s="15">
        <f t="shared" si="0"/>
        <v>11.660331613351882</v>
      </c>
      <c r="G20" s="16">
        <f t="shared" si="1"/>
        <v>59.433333333333337</v>
      </c>
      <c r="H20" s="15">
        <f t="shared" si="2"/>
        <v>19.619178261388473</v>
      </c>
      <c r="I20" s="18">
        <f t="shared" si="3"/>
        <v>59.433333333333337</v>
      </c>
      <c r="J20" s="12">
        <v>3</v>
      </c>
      <c r="K20" s="18">
        <v>178.29</v>
      </c>
    </row>
    <row r="21" spans="1:11" ht="34.5" customHeight="1">
      <c r="A21" s="20" t="s">
        <v>33</v>
      </c>
      <c r="B21" s="23" t="s">
        <v>34</v>
      </c>
      <c r="C21" s="21">
        <v>196.8</v>
      </c>
      <c r="D21" s="25">
        <v>170.4</v>
      </c>
      <c r="E21" s="14">
        <v>260</v>
      </c>
      <c r="F21" s="15">
        <f t="shared" si="0"/>
        <v>46.042299392334144</v>
      </c>
      <c r="G21" s="16">
        <f t="shared" si="1"/>
        <v>209.06666666666669</v>
      </c>
      <c r="H21" s="15">
        <f t="shared" si="2"/>
        <v>22.022783510363904</v>
      </c>
      <c r="I21" s="18">
        <f t="shared" si="3"/>
        <v>209.06666666666669</v>
      </c>
      <c r="J21" s="12">
        <v>2</v>
      </c>
      <c r="K21" s="18">
        <v>418.14</v>
      </c>
    </row>
    <row r="22" spans="1:11" ht="35.25" customHeight="1">
      <c r="A22" s="20" t="s">
        <v>37</v>
      </c>
      <c r="B22" s="23" t="s">
        <v>38</v>
      </c>
      <c r="C22" s="21">
        <v>439</v>
      </c>
      <c r="D22" s="25">
        <v>458.2</v>
      </c>
      <c r="E22" s="14">
        <v>550</v>
      </c>
      <c r="F22" s="15">
        <f t="shared" si="0"/>
        <v>59.325205435801067</v>
      </c>
      <c r="G22" s="16">
        <f t="shared" si="1"/>
        <v>482.40000000000003</v>
      </c>
      <c r="H22" s="15">
        <f t="shared" si="2"/>
        <v>12.297928158333555</v>
      </c>
      <c r="I22" s="18">
        <f t="shared" si="3"/>
        <v>482.40000000000003</v>
      </c>
      <c r="J22" s="12">
        <v>2</v>
      </c>
      <c r="K22" s="18">
        <f t="shared" si="4"/>
        <v>964.80000000000007</v>
      </c>
    </row>
    <row r="23" spans="1:11" ht="33.75" customHeight="1">
      <c r="A23" s="10"/>
      <c r="B23" s="9" t="s">
        <v>1</v>
      </c>
      <c r="C23" s="8">
        <f>C10+C11+C12+C22+C13</f>
        <v>1321.02</v>
      </c>
      <c r="D23" s="8">
        <f>D10+D11+D12+D22+D13</f>
        <v>1314.2</v>
      </c>
      <c r="E23" s="8">
        <f>E10+E11+E12+E22+E13</f>
        <v>1545</v>
      </c>
      <c r="F23" s="6"/>
      <c r="G23" s="6"/>
      <c r="H23" s="6"/>
      <c r="I23" s="17"/>
      <c r="J23" s="6"/>
      <c r="K23" s="8">
        <f>SUM(K10:K22)</f>
        <v>13216.330000000002</v>
      </c>
    </row>
    <row r="24" spans="1:11" ht="40.5" customHeight="1">
      <c r="B24" s="3"/>
      <c r="C24" s="2"/>
      <c r="D24" s="2"/>
      <c r="E24" s="2"/>
      <c r="F24" s="19"/>
      <c r="G24" s="2"/>
      <c r="H24" s="2"/>
      <c r="I24" s="2"/>
    </row>
    <row r="25" spans="1:11" ht="93" customHeight="1">
      <c r="B25" s="27" t="s">
        <v>39</v>
      </c>
      <c r="C25" s="27"/>
      <c r="D25" s="27"/>
      <c r="E25" s="27"/>
      <c r="F25" s="27"/>
      <c r="G25" s="27"/>
      <c r="H25" s="27"/>
      <c r="I25" s="27"/>
      <c r="J25" s="27"/>
    </row>
    <row r="26" spans="1:11" ht="49.5" customHeight="1">
      <c r="B26" s="28"/>
      <c r="C26" s="28"/>
      <c r="D26" s="28"/>
      <c r="E26" s="28"/>
      <c r="F26" s="28"/>
      <c r="G26" s="28"/>
      <c r="H26" s="28"/>
      <c r="I26" s="28"/>
      <c r="J26" s="28"/>
      <c r="K26" s="28"/>
    </row>
  </sheetData>
  <mergeCells count="4">
    <mergeCell ref="B1:J7"/>
    <mergeCell ref="B25:J25"/>
    <mergeCell ref="B26:K26"/>
    <mergeCell ref="C8:G8"/>
  </mergeCells>
  <pageMargins left="0.39370078740157483" right="0.15748031496062992" top="0.35433070866141736" bottom="0.4724409448818898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Лидия</dc:creator>
  <cp:lastModifiedBy>Kohoeva</cp:lastModifiedBy>
  <cp:lastPrinted>2026-03-18T09:13:06Z</cp:lastPrinted>
  <dcterms:created xsi:type="dcterms:W3CDTF">2023-01-25T02:47:32Z</dcterms:created>
  <dcterms:modified xsi:type="dcterms:W3CDTF">2026-06-30T04:06:29Z</dcterms:modified>
</cp:coreProperties>
</file>