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ustom\OTylO\.Орлова\ВВК\ОХРАНА ТРУДА\СИЗ\СИЗ Магадан 2026\"/>
    </mc:Choice>
  </mc:AlternateContent>
  <bookViews>
    <workbookView xWindow="150" yWindow="45" windowWidth="24240" windowHeight="7200"/>
  </bookViews>
  <sheets>
    <sheet name="CИЗ" sheetId="1" r:id="rId1"/>
  </sheets>
  <definedNames>
    <definedName name="_xlnm.Print_Area" localSheetId="0">CИЗ!$A$1:$M$34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4" i="1" l="1"/>
  <c r="J24" i="1"/>
  <c r="L24" i="1"/>
  <c r="I25" i="1"/>
  <c r="J25" i="1"/>
  <c r="L25" i="1"/>
  <c r="I23" i="1"/>
  <c r="J23" i="1"/>
  <c r="L23" i="1"/>
  <c r="J22" i="1"/>
  <c r="I22" i="1"/>
  <c r="L22" i="1" s="1"/>
  <c r="K24" i="1" l="1"/>
  <c r="L27" i="1"/>
  <c r="K23" i="1"/>
  <c r="K25" i="1"/>
  <c r="K22" i="1"/>
  <c r="D27" i="1" l="1"/>
  <c r="L26" i="1" l="1"/>
</calcChain>
</file>

<file path=xl/sharedStrings.xml><?xml version="1.0" encoding="utf-8"?>
<sst xmlns="http://schemas.openxmlformats.org/spreadsheetml/2006/main" count="43" uniqueCount="40">
  <si>
    <t>(указывается предмет контракта)</t>
  </si>
  <si>
    <t>Основные характеристики объекта закупки</t>
  </si>
  <si>
    <t>Среднее квадратичное отклонение</t>
  </si>
  <si>
    <t>Коэффициент вариации, %</t>
  </si>
  <si>
    <t>Используемый метод определения начальной (максимальной) цены контракта, с обоснованием</t>
  </si>
  <si>
    <r>
      <t xml:space="preserve">                           
где:
НМЦК</t>
    </r>
    <r>
      <rPr>
        <vertAlign val="superscript"/>
        <sz val="12"/>
        <color theme="1"/>
        <rFont val="Times New Roman"/>
        <family val="1"/>
        <charset val="204"/>
      </rPr>
      <t>рын</t>
    </r>
    <r>
      <rPr>
        <sz val="12"/>
        <color theme="1"/>
        <rFont val="Times New Roman"/>
        <family val="1"/>
        <charset val="204"/>
      </rPr>
      <t xml:space="preserve">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2"/>
        <color theme="1"/>
        <rFont val="Times New Roman"/>
        <family val="1"/>
        <charset val="204"/>
      </rPr>
      <t>i</t>
    </r>
    <r>
      <rPr>
        <sz val="12"/>
        <color theme="1"/>
        <rFont val="Times New Roman"/>
        <family val="1"/>
        <charset val="204"/>
      </rPr>
      <t xml:space="preserve"> - цена единицы товара, работы, услуги, представленная в источнике с номером i.</t>
    </r>
  </si>
  <si>
    <t>Расчет НМЦК</t>
  </si>
  <si>
    <t>Сумма, руб.</t>
  </si>
  <si>
    <t>Наименование товара</t>
  </si>
  <si>
    <t>Единица измерения</t>
  </si>
  <si>
    <t>Количество</t>
  </si>
  <si>
    <t>Цена за единицу, руб.</t>
  </si>
  <si>
    <t>Источник № 1</t>
  </si>
  <si>
    <t>Источник № 2</t>
  </si>
  <si>
    <t>Источник № 3</t>
  </si>
  <si>
    <t>Средняя цена единицы, руб.</t>
  </si>
  <si>
    <t>Расчет средней цены единицы товара, среднего квадратичного отклонения, коэффициента вариации произведен с помощью функций табличного редактора Microsoft Excel.</t>
  </si>
  <si>
    <t>Исполнитель:</t>
  </si>
  <si>
    <t>итого</t>
  </si>
  <si>
    <t>Приложение № 2</t>
  </si>
  <si>
    <t>Приобретение и поставка средств индивидуальной защиты</t>
  </si>
  <si>
    <t xml:space="preserve">В соответствии с нормативным методом (приказ ФТС России от 31.05.2022 № 421 «Об утверждении Правил определения нормативных затрат на обеспечение функций ФТС России, территориальных таможенных органов Российской Федерации, представительств (представителей) таможенной службы Российской Федерации в иностранных государствах и учреждений, находящихся в ведении ФТС России».
п. 6.10.21 Затраты на приобретение СИЗ определяются по формуле: З КП = ∑ Рi × Qi, где
Рi – цена приобретения i-й единицы, Qi – планируемое к приобретению количество i-х единиц, определяемое с учетом приложения № 31 к Правилам.
</t>
  </si>
  <si>
    <r>
      <t>Приобретение и поставка средств индивидуальной защиты в соотве</t>
    </r>
    <r>
      <rPr>
        <sz val="12"/>
        <rFont val="Times New Roman"/>
        <family val="1"/>
        <charset val="204"/>
      </rPr>
      <t>тствии с Приложением № 1 к Извещению об осуществлении закупки.</t>
    </r>
  </si>
  <si>
    <t xml:space="preserve"> Заказчиком проведено исследование рынка. Направлены запросы о предоставлении ценовой информации письмом: от 27.03.2026 № 24-70/03144 «О запросе ценовой информации» в адрес 5-ти потенциальных Исполнителей, на который получены ответы 3-х Исполнителей.                                                                                            </t>
  </si>
  <si>
    <t>/ В.В.Кудрявцева</t>
  </si>
  <si>
    <t xml:space="preserve">Мыло туалетное жидкое
0,5 л
(ОКПД 2: 20.41.31.130)
</t>
  </si>
  <si>
    <r>
      <t>НМЦК</t>
    </r>
    <r>
      <rPr>
        <b/>
        <vertAlign val="superscript"/>
        <sz val="12"/>
        <rFont val="Times New Roman"/>
        <family val="1"/>
        <charset val="204"/>
      </rPr>
      <t>рын</t>
    </r>
    <r>
      <rPr>
        <b/>
        <sz val="12"/>
        <rFont val="Times New Roman"/>
        <family val="1"/>
        <charset val="204"/>
      </rPr>
      <t xml:space="preserve"> =  </t>
    </r>
  </si>
  <si>
    <t>рублей</t>
  </si>
  <si>
    <t xml:space="preserve">Крем для рук
100 мл.
(ОКПД 2: 20.42.15.141)
</t>
  </si>
  <si>
    <t>шт.</t>
  </si>
  <si>
    <t xml:space="preserve">Очки защитные прозрачные
(ОКПД 2: 32.50.42.120
Очки защитные)
</t>
  </si>
  <si>
    <t xml:space="preserve">Очки защитные серые
(ОКПД 2: 32.50.42.120
Очки защитные)
</t>
  </si>
  <si>
    <t xml:space="preserve">               Обоснование начальной (максимальной) цены контракта      </t>
  </si>
  <si>
    <t xml:space="preserve">Для определения начальной (максимальной) цены контракта (далее - НМЦК) использован метод сопоставимых рыночных цен (анализа рынка) как приоритетный в соответствии с положениями статьи 22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нужд».
Особенности определения НМЦК, установленные подпунктом «в» пункта 7 постановления Правительства РФ от 23 декабря 2024 г.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- постановление Правительства РФ № 1875), не применяются в соответствии с абзацем 3 подпункта «г» пункта 7 постановления Правительства РФ № 1875 (в связи с неприменением запрета в соответствии с абзацем 3 подпункта «и» пункта 5 постановления Правительства РФ № 1875).
</t>
  </si>
  <si>
    <t>Определение совокупности значения цен мыла и крема неоднородна. Заказчик, руководствуясь п. 3.7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утвержденных Приказом Минэкономразвития РФ от 02.10.2013 № 567 в целях получения дополнительной ценовой информации в отношении данной услуги, воспользовался правом в поисках необходимой информации в интернет-сайтах.</t>
  </si>
  <si>
    <t>1. КП № 1 (вх.10706 от 28.07.2026) - (Источник № 1)</t>
  </si>
  <si>
    <t xml:space="preserve">2. Ссылка из источника Интернет (info@1001prof.ru, zaschita-pro@mail.ru)  - (Источник № 2)
</t>
  </si>
  <si>
    <t>Совокупность значений по позициям расчета НМЦК  однородна (14,28 %). Проведение дополнительных исследований в целях получения количества ценовой информации не требуется.</t>
  </si>
  <si>
    <t>Дата подготовки обоснования НМЦК: 27.07.2026</t>
  </si>
  <si>
    <t xml:space="preserve">3. Ссылка из источника Интернет (sale@sklad-pro.com,info1@alfa-lab.com, uralspace741@mail.ru, info@rospacks.ru ) - (Источник № 3)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</si>
</sst>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0" xfId="0" applyFont="1" applyBorder="1"/>
    <xf numFmtId="0" fontId="3" fillId="0" borderId="11" xfId="0" applyFont="1" applyBorder="1"/>
    <xf numFmtId="0" fontId="3" fillId="0" borderId="10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3" fillId="0" borderId="11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49" fontId="3" fillId="0" borderId="4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justify" vertical="top" wrapText="1"/>
    </xf>
    <xf numFmtId="4" fontId="3" fillId="0" borderId="0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0" xfId="0" applyFont="1"/>
    <xf numFmtId="49" fontId="4" fillId="0" borderId="0" xfId="0" applyNumberFormat="1" applyFont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4" fontId="12" fillId="0" borderId="0" xfId="0" applyNumberFormat="1" applyFont="1" applyBorder="1" applyAlignment="1">
      <alignment vertical="top" wrapText="1"/>
    </xf>
    <xf numFmtId="0" fontId="2" fillId="0" borderId="0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justify" vertical="top" wrapText="1"/>
    </xf>
    <xf numFmtId="0" fontId="0" fillId="0" borderId="11" xfId="0" applyBorder="1" applyAlignment="1">
      <alignment horizontal="justify" vertical="top" wrapText="1"/>
    </xf>
    <xf numFmtId="0" fontId="2" fillId="0" borderId="0" xfId="0" applyFont="1" applyBorder="1" applyAlignment="1">
      <alignment horizontal="left" vertical="top" wrapText="1"/>
    </xf>
    <xf numFmtId="2" fontId="3" fillId="2" borderId="3" xfId="0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justify" vertical="top" wrapText="1"/>
    </xf>
    <xf numFmtId="49" fontId="8" fillId="0" borderId="0" xfId="0" applyNumberFormat="1" applyFont="1" applyBorder="1" applyAlignment="1">
      <alignment horizontal="justify" vertical="top" wrapText="1"/>
    </xf>
    <xf numFmtId="49" fontId="8" fillId="0" borderId="11" xfId="0" applyNumberFormat="1" applyFont="1" applyBorder="1" applyAlignment="1">
      <alignment horizontal="justify" vertical="top" wrapText="1"/>
    </xf>
    <xf numFmtId="0" fontId="1" fillId="0" borderId="0" xfId="0" applyFont="1" applyAlignment="1">
      <alignment vertical="center"/>
    </xf>
    <xf numFmtId="2" fontId="2" fillId="0" borderId="3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top" wrapText="1"/>
    </xf>
    <xf numFmtId="0" fontId="8" fillId="0" borderId="0" xfId="0" applyFont="1" applyBorder="1" applyAlignment="1">
      <alignment horizontal="justify" vertical="top" wrapText="1"/>
    </xf>
    <xf numFmtId="0" fontId="8" fillId="0" borderId="11" xfId="0" applyFont="1" applyBorder="1" applyAlignment="1">
      <alignment horizontal="justify" vertical="top" wrapText="1"/>
    </xf>
    <xf numFmtId="49" fontId="2" fillId="0" borderId="10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11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/>
    </xf>
    <xf numFmtId="0" fontId="9" fillId="0" borderId="1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12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0" fontId="3" fillId="0" borderId="7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11" xfId="0" applyFont="1" applyBorder="1" applyAlignment="1">
      <alignment horizontal="justify" vertical="top" wrapText="1"/>
    </xf>
    <xf numFmtId="49" fontId="2" fillId="0" borderId="10" xfId="0" applyNumberFormat="1" applyFont="1" applyBorder="1" applyAlignment="1">
      <alignment horizontal="justify" vertical="top" wrapText="1"/>
    </xf>
    <xf numFmtId="49" fontId="8" fillId="0" borderId="0" xfId="0" applyNumberFormat="1" applyFont="1" applyBorder="1" applyAlignment="1">
      <alignment horizontal="justify" vertical="top" wrapText="1"/>
    </xf>
    <xf numFmtId="49" fontId="8" fillId="0" borderId="11" xfId="0" applyNumberFormat="1" applyFont="1" applyBorder="1" applyAlignment="1">
      <alignment horizontal="justify" vertical="top" wrapText="1"/>
    </xf>
    <xf numFmtId="49" fontId="3" fillId="0" borderId="0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/>
    <xf numFmtId="0" fontId="3" fillId="0" borderId="6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8</xdr:row>
      <xdr:rowOff>30958</xdr:rowOff>
    </xdr:from>
    <xdr:ext cx="1990725" cy="52863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2552700" y="3031333"/>
              <a:ext cx="1990725" cy="5286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2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200" b="0" i="1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a:rPr lang="ru-RU" sz="1200" b="0" i="1">
                            <a:latin typeface="Cambria Math"/>
                          </a:rPr>
                          <m:t>рын </m:t>
                        </m:r>
                      </m:sup>
                    </m:sSup>
                    <m:r>
                      <a:rPr lang="ru-RU" sz="1200" i="0">
                        <a:latin typeface="Cambria Math"/>
                        <a:ea typeface="Cambria Math"/>
                      </a:rPr>
                      <m:t>=</m:t>
                    </m:r>
                    <m:f>
                      <m:fPr>
                        <m:ctrlPr>
                          <a:rPr lang="ru-RU" sz="120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/>
                            <a:ea typeface="Cambria Math"/>
                          </a:rPr>
                          <m:t>𝑣</m:t>
                        </m:r>
                      </m:num>
                      <m:den>
                        <m:r>
                          <a:rPr lang="en-US" sz="12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200" b="0" i="1">
                        <a:latin typeface="Cambria Math"/>
                        <a:ea typeface="Cambria Math"/>
                      </a:rPr>
                      <m:t>× </m:t>
                    </m:r>
                    <m:nary>
                      <m:naryPr>
                        <m:chr m:val="∑"/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𝑖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=1</m:t>
                        </m:r>
                      </m:sub>
                      <m:sup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ru-RU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ц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</m:e>
                    </m:nary>
                    <m:r>
                      <a:rPr lang="ru-RU" sz="1200" b="0" i="0">
                        <a:latin typeface="Cambria Math"/>
                        <a:ea typeface="Cambria Math"/>
                      </a:rPr>
                      <m:t>,</m:t>
                    </m:r>
                  </m:oMath>
                </m:oMathPara>
              </a14:m>
              <a:endParaRPr lang="ru-RU" sz="12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xmlns="" xmlns:a14="http://schemas.microsoft.com/office/drawing/2010/main" id="{00000000-0008-0000-0000-000002000000}"/>
                </a:ext>
              </a:extLst>
            </xdr:cNvPr>
            <xdr:cNvSpPr txBox="1"/>
          </xdr:nvSpPr>
          <xdr:spPr>
            <a:xfrm>
              <a:off x="2552700" y="3031333"/>
              <a:ext cx="1990725" cy="5286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ru-RU" sz="1200" i="0">
                  <a:latin typeface="Cambria Math"/>
                </a:rPr>
                <a:t>〖</a:t>
              </a:r>
              <a:r>
                <a:rPr lang="ru-RU" sz="1200" b="0" i="0">
                  <a:latin typeface="Cambria Math"/>
                </a:rPr>
                <a:t>НМЦК〗^(рын )</a:t>
              </a:r>
              <a:r>
                <a:rPr lang="ru-RU" sz="1200" i="0">
                  <a:latin typeface="Cambria Math"/>
                  <a:ea typeface="Cambria Math"/>
                </a:rPr>
                <a:t>=</a:t>
              </a:r>
              <a:r>
                <a:rPr lang="en-US" sz="1200" b="0" i="0">
                  <a:latin typeface="Cambria Math"/>
                  <a:ea typeface="Cambria Math"/>
                </a:rPr>
                <a:t>𝑣</a:t>
              </a:r>
              <a:r>
                <a:rPr lang="ru-RU" sz="1200" b="0" i="0">
                  <a:latin typeface="Cambria Math"/>
                  <a:ea typeface="Cambria Math"/>
                </a:rPr>
                <a:t>/</a:t>
              </a:r>
              <a:r>
                <a:rPr lang="en-US" sz="1200" b="0" i="0">
                  <a:latin typeface="Cambria Math"/>
                  <a:ea typeface="Cambria Math"/>
                </a:rPr>
                <a:t>𝑛×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∑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_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𝑖=1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^𝑛▒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ц_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𝑖 </a:t>
              </a:r>
              <a:r>
                <a:rPr lang="ru-RU" sz="1200" b="0" i="0">
                  <a:latin typeface="Cambria Math"/>
                  <a:ea typeface="Cambria Math"/>
                </a:rPr>
                <a:t>,</a:t>
              </a:r>
              <a:endParaRPr lang="ru-RU" sz="12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5"/>
  <sheetViews>
    <sheetView tabSelected="1" view="pageBreakPreview" topLeftCell="A13" zoomScaleNormal="100" zoomScaleSheetLayoutView="100" workbookViewId="0">
      <selection activeCell="K22" sqref="K22:K25"/>
    </sheetView>
  </sheetViews>
  <sheetFormatPr defaultRowHeight="15" x14ac:dyDescent="0.25"/>
  <cols>
    <col min="1" max="1" width="28.140625" customWidth="1"/>
    <col min="2" max="2" width="2.7109375" customWidth="1"/>
    <col min="3" max="3" width="29.85546875" customWidth="1"/>
    <col min="4" max="4" width="12.7109375" customWidth="1"/>
    <col min="5" max="5" width="12.28515625" customWidth="1"/>
    <col min="6" max="6" width="16.42578125" customWidth="1"/>
    <col min="7" max="8" width="16.85546875" customWidth="1"/>
    <col min="9" max="9" width="14.7109375" customWidth="1"/>
    <col min="10" max="10" width="17.42578125" customWidth="1"/>
    <col min="11" max="11" width="15.85546875" customWidth="1"/>
    <col min="12" max="12" width="16.28515625" customWidth="1"/>
    <col min="13" max="13" width="2.5703125" customWidth="1"/>
    <col min="15" max="15" width="23.28515625" customWidth="1"/>
    <col min="16" max="16" width="37.7109375" customWidth="1"/>
  </cols>
  <sheetData>
    <row r="1" spans="1:21" ht="15.75" customHeight="1" x14ac:dyDescent="0.25">
      <c r="B1" s="27"/>
      <c r="C1" s="27"/>
      <c r="D1" s="29" t="s">
        <v>32</v>
      </c>
      <c r="E1" s="29"/>
      <c r="F1" s="29"/>
      <c r="G1" s="29"/>
      <c r="H1" s="29"/>
      <c r="I1" s="29"/>
      <c r="J1" s="27"/>
      <c r="K1" s="27" t="s">
        <v>19</v>
      </c>
      <c r="L1" s="27"/>
      <c r="M1" s="27"/>
      <c r="N1" s="2"/>
      <c r="O1" s="1"/>
      <c r="P1" s="1"/>
      <c r="Q1" s="1"/>
      <c r="R1" s="1"/>
      <c r="S1" s="1"/>
      <c r="T1" s="1"/>
      <c r="U1" s="1"/>
    </row>
    <row r="2" spans="1:21" ht="15" customHeight="1" x14ac:dyDescent="0.25">
      <c r="A2" s="73" t="s">
        <v>20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2"/>
      <c r="O2" s="1"/>
      <c r="P2" s="1"/>
      <c r="Q2" s="1"/>
      <c r="R2" s="1"/>
      <c r="S2" s="1"/>
      <c r="T2" s="1"/>
      <c r="U2" s="1"/>
    </row>
    <row r="3" spans="1:21" ht="15.75" x14ac:dyDescent="0.25">
      <c r="A3" s="74" t="s">
        <v>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2"/>
      <c r="O3" s="1"/>
      <c r="P3" s="1"/>
      <c r="Q3" s="1"/>
      <c r="R3" s="1"/>
      <c r="S3" s="1"/>
      <c r="T3" s="1"/>
      <c r="U3" s="1"/>
    </row>
    <row r="4" spans="1:21" ht="11.25" customHeight="1" x14ac:dyDescent="0.25">
      <c r="A4" s="76" t="s">
        <v>21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20"/>
      <c r="N4" s="2"/>
      <c r="O4" s="1"/>
      <c r="P4" s="1"/>
      <c r="Q4" s="1"/>
      <c r="R4" s="1"/>
      <c r="S4" s="1"/>
      <c r="T4" s="1"/>
      <c r="U4" s="1"/>
    </row>
    <row r="5" spans="1:21" ht="75.75" customHeight="1" x14ac:dyDescent="0.25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21"/>
      <c r="N5" s="2"/>
      <c r="O5" s="1"/>
      <c r="P5" s="1"/>
      <c r="Q5" s="1"/>
      <c r="R5" s="1"/>
      <c r="S5" s="1"/>
      <c r="T5" s="1"/>
      <c r="U5" s="1"/>
    </row>
    <row r="6" spans="1:21" ht="23.25" customHeight="1" x14ac:dyDescent="0.25">
      <c r="A6" s="61" t="s">
        <v>1</v>
      </c>
      <c r="B6" s="78" t="s">
        <v>22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80"/>
      <c r="N6" s="2"/>
      <c r="O6" s="1"/>
      <c r="P6" s="1"/>
      <c r="Q6" s="1"/>
      <c r="R6" s="1"/>
      <c r="S6" s="1"/>
      <c r="T6" s="1"/>
      <c r="U6" s="1"/>
    </row>
    <row r="7" spans="1:21" ht="11.25" customHeight="1" x14ac:dyDescent="0.25">
      <c r="A7" s="75"/>
      <c r="B7" s="81"/>
      <c r="C7" s="82"/>
      <c r="D7" s="82"/>
      <c r="E7" s="82"/>
      <c r="F7" s="82"/>
      <c r="G7" s="82"/>
      <c r="H7" s="82"/>
      <c r="I7" s="82"/>
      <c r="J7" s="82"/>
      <c r="K7" s="82"/>
      <c r="L7" s="82"/>
      <c r="M7" s="83"/>
      <c r="N7" s="2"/>
      <c r="O7" s="1"/>
      <c r="P7" s="1"/>
      <c r="Q7" s="1"/>
      <c r="R7" s="1"/>
      <c r="S7" s="1"/>
      <c r="T7" s="1"/>
      <c r="U7" s="1"/>
    </row>
    <row r="8" spans="1:21" ht="114.75" customHeight="1" x14ac:dyDescent="0.25">
      <c r="A8" s="9" t="s">
        <v>4</v>
      </c>
      <c r="B8" s="64" t="s">
        <v>33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6"/>
      <c r="N8" s="2"/>
      <c r="O8" s="1"/>
      <c r="P8" s="1"/>
      <c r="Q8" s="1"/>
      <c r="R8" s="1"/>
      <c r="S8" s="1"/>
      <c r="T8" s="1"/>
      <c r="U8" s="1"/>
    </row>
    <row r="9" spans="1:21" ht="132.75" customHeight="1" x14ac:dyDescent="0.25">
      <c r="A9" s="61" t="s">
        <v>6</v>
      </c>
      <c r="B9" s="64" t="s">
        <v>5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6"/>
      <c r="N9" s="2"/>
      <c r="O9" s="1"/>
      <c r="P9" s="1"/>
      <c r="Q9" s="1"/>
      <c r="R9" s="1"/>
      <c r="S9" s="1"/>
      <c r="T9" s="1"/>
      <c r="U9" s="1"/>
    </row>
    <row r="10" spans="1:21" ht="132.75" customHeight="1" x14ac:dyDescent="0.25">
      <c r="A10" s="62"/>
      <c r="B10" s="5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7"/>
      <c r="N10" s="2"/>
      <c r="O10" s="1"/>
      <c r="P10" s="1"/>
      <c r="Q10" s="1"/>
      <c r="R10" s="1"/>
      <c r="S10" s="1"/>
      <c r="T10" s="1"/>
      <c r="U10" s="1"/>
    </row>
    <row r="11" spans="1:21" ht="14.25" customHeight="1" x14ac:dyDescent="0.25">
      <c r="A11" s="62"/>
      <c r="B11" s="5"/>
      <c r="C11" s="6"/>
      <c r="D11" s="8"/>
      <c r="E11" s="10"/>
      <c r="F11" s="6"/>
      <c r="G11" s="6"/>
      <c r="H11" s="14"/>
      <c r="I11" s="6"/>
      <c r="J11" s="6"/>
      <c r="K11" s="6"/>
      <c r="L11" s="8"/>
      <c r="M11" s="7"/>
      <c r="N11" s="2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62"/>
      <c r="B12" s="48" t="s">
        <v>23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50"/>
      <c r="N12" s="2"/>
      <c r="O12" s="1"/>
      <c r="P12" s="1"/>
      <c r="Q12" s="1"/>
      <c r="R12" s="1"/>
      <c r="S12" s="1"/>
      <c r="T12" s="1"/>
      <c r="U12" s="1"/>
    </row>
    <row r="13" spans="1:21" ht="21" customHeight="1" x14ac:dyDescent="0.25">
      <c r="A13" s="62"/>
      <c r="B13" s="58" t="s">
        <v>35</v>
      </c>
      <c r="C13" s="59"/>
      <c r="D13" s="59"/>
      <c r="E13" s="59"/>
      <c r="F13" s="59"/>
      <c r="G13" s="59"/>
      <c r="H13" s="37"/>
      <c r="I13" s="35"/>
      <c r="J13" s="35"/>
      <c r="K13" s="35"/>
      <c r="L13" s="35"/>
      <c r="M13" s="36"/>
      <c r="N13" s="2"/>
      <c r="O13" s="1"/>
      <c r="P13" s="1"/>
      <c r="Q13" s="1"/>
      <c r="R13" s="1"/>
      <c r="S13" s="1"/>
      <c r="T13" s="1"/>
      <c r="U13" s="1"/>
    </row>
    <row r="14" spans="1:21" ht="51" customHeight="1" x14ac:dyDescent="0.25">
      <c r="A14" s="62"/>
      <c r="B14" s="51" t="s">
        <v>34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3"/>
      <c r="N14" s="26"/>
      <c r="O14" s="25"/>
      <c r="P14" s="25"/>
      <c r="Q14" s="1"/>
      <c r="R14" s="1"/>
      <c r="S14" s="1"/>
      <c r="T14" s="1"/>
      <c r="U14" s="1"/>
    </row>
    <row r="15" spans="1:21" ht="18" customHeight="1" x14ac:dyDescent="0.25">
      <c r="A15" s="62"/>
      <c r="B15" s="69" t="s">
        <v>36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1"/>
      <c r="N15" s="26"/>
      <c r="O15" s="25"/>
      <c r="P15" s="25"/>
      <c r="Q15" s="1"/>
      <c r="R15" s="1"/>
      <c r="S15" s="1"/>
      <c r="T15" s="1"/>
      <c r="U15" s="1"/>
    </row>
    <row r="16" spans="1:21" ht="19.5" customHeight="1" x14ac:dyDescent="0.25">
      <c r="A16" s="62"/>
      <c r="B16" s="69" t="s">
        <v>39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1"/>
      <c r="N16" s="26"/>
      <c r="O16" s="25"/>
      <c r="P16" s="25"/>
      <c r="Q16" s="1"/>
      <c r="R16" s="1"/>
      <c r="S16" s="1"/>
      <c r="T16" s="1"/>
      <c r="U16" s="1"/>
    </row>
    <row r="17" spans="1:21" ht="19.5" customHeight="1" x14ac:dyDescent="0.25">
      <c r="A17" s="62"/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3"/>
      <c r="N17" s="26"/>
      <c r="O17" s="25"/>
      <c r="P17" s="25"/>
      <c r="Q17" s="1"/>
      <c r="R17" s="1"/>
      <c r="S17" s="1"/>
      <c r="T17" s="1"/>
      <c r="U17" s="1"/>
    </row>
    <row r="18" spans="1:21" ht="19.5" customHeight="1" x14ac:dyDescent="0.25">
      <c r="A18" s="62"/>
      <c r="B18" s="41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3"/>
      <c r="N18" s="26"/>
      <c r="O18" s="25"/>
      <c r="P18" s="25"/>
      <c r="Q18" s="1"/>
      <c r="R18" s="1"/>
      <c r="S18" s="1"/>
      <c r="T18" s="1"/>
      <c r="U18" s="1"/>
    </row>
    <row r="19" spans="1:21" ht="19.5" customHeight="1" x14ac:dyDescent="0.25">
      <c r="A19" s="62"/>
      <c r="B19" s="48" t="s">
        <v>16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8"/>
      <c r="N19" s="26"/>
      <c r="O19" s="25"/>
      <c r="P19" s="25"/>
      <c r="Q19" s="1"/>
      <c r="R19" s="1"/>
      <c r="S19" s="1"/>
      <c r="T19" s="1"/>
      <c r="U19" s="1"/>
    </row>
    <row r="20" spans="1:21" ht="23.25" customHeight="1" x14ac:dyDescent="0.25">
      <c r="A20" s="62"/>
      <c r="B20" s="3"/>
      <c r="C20" s="47" t="s">
        <v>8</v>
      </c>
      <c r="D20" s="47" t="s">
        <v>9</v>
      </c>
      <c r="E20" s="47" t="s">
        <v>10</v>
      </c>
      <c r="F20" s="47" t="s">
        <v>11</v>
      </c>
      <c r="G20" s="47"/>
      <c r="H20" s="47"/>
      <c r="I20" s="47" t="s">
        <v>15</v>
      </c>
      <c r="J20" s="47" t="s">
        <v>2</v>
      </c>
      <c r="K20" s="47" t="s">
        <v>3</v>
      </c>
      <c r="L20" s="47" t="s">
        <v>7</v>
      </c>
      <c r="M20" s="4"/>
      <c r="N20" s="26"/>
      <c r="O20" s="25"/>
      <c r="P20" s="25"/>
      <c r="Q20" s="1"/>
      <c r="R20" s="1"/>
      <c r="S20" s="1"/>
      <c r="T20" s="1"/>
      <c r="U20" s="1"/>
    </row>
    <row r="21" spans="1:21" ht="24.75" customHeight="1" x14ac:dyDescent="0.25">
      <c r="A21" s="62"/>
      <c r="B21" s="3"/>
      <c r="C21" s="47"/>
      <c r="D21" s="47"/>
      <c r="E21" s="47"/>
      <c r="F21" s="12" t="s">
        <v>12</v>
      </c>
      <c r="G21" s="12" t="s">
        <v>13</v>
      </c>
      <c r="H21" s="34" t="s">
        <v>14</v>
      </c>
      <c r="I21" s="47"/>
      <c r="J21" s="47"/>
      <c r="K21" s="47"/>
      <c r="L21" s="47"/>
      <c r="M21" s="4"/>
      <c r="N21" s="26"/>
      <c r="O21" s="25"/>
      <c r="P21" s="25"/>
      <c r="Q21" s="1"/>
      <c r="R21" s="1"/>
      <c r="S21" s="1"/>
      <c r="T21" s="1"/>
      <c r="U21" s="1"/>
    </row>
    <row r="22" spans="1:21" ht="46.5" customHeight="1" x14ac:dyDescent="0.25">
      <c r="A22" s="62"/>
      <c r="B22" s="3"/>
      <c r="C22" s="39" t="s">
        <v>25</v>
      </c>
      <c r="D22" s="34" t="s">
        <v>29</v>
      </c>
      <c r="E22" s="34">
        <v>48</v>
      </c>
      <c r="F22" s="22">
        <v>161.65</v>
      </c>
      <c r="G22" s="22">
        <v>241</v>
      </c>
      <c r="H22" s="38">
        <v>190</v>
      </c>
      <c r="I22" s="22">
        <f t="shared" ref="I22:I25" si="0">ROUND(AVERAGE(F22:H22),2)</f>
        <v>197.55</v>
      </c>
      <c r="J22" s="22">
        <f t="shared" ref="J22:J25" si="1">ROUND(STDEV(F22:H22),2)</f>
        <v>40.21</v>
      </c>
      <c r="K22" s="22">
        <f>ROUND(J22/I22*100,2)</f>
        <v>20.350000000000001</v>
      </c>
      <c r="L22" s="28">
        <f t="shared" ref="L22:L25" si="2">ROUND(I22*E22,2)</f>
        <v>9482.4</v>
      </c>
      <c r="M22" s="4"/>
      <c r="N22" s="26"/>
      <c r="O22" s="25"/>
      <c r="P22" s="25"/>
      <c r="Q22" s="1"/>
      <c r="R22" s="1"/>
      <c r="S22" s="1"/>
      <c r="T22" s="1"/>
      <c r="U22" s="1"/>
    </row>
    <row r="23" spans="1:21" ht="43.5" customHeight="1" x14ac:dyDescent="0.25">
      <c r="A23" s="62"/>
      <c r="B23" s="3"/>
      <c r="C23" s="39" t="s">
        <v>28</v>
      </c>
      <c r="D23" s="34" t="s">
        <v>29</v>
      </c>
      <c r="E23" s="34">
        <v>96</v>
      </c>
      <c r="F23" s="22">
        <v>155.55000000000001</v>
      </c>
      <c r="G23" s="38">
        <v>188</v>
      </c>
      <c r="H23" s="45">
        <v>196</v>
      </c>
      <c r="I23" s="22">
        <f t="shared" si="0"/>
        <v>179.85</v>
      </c>
      <c r="J23" s="22">
        <f t="shared" si="1"/>
        <v>21.42</v>
      </c>
      <c r="K23" s="22">
        <f>ROUND(J23/I23*100,2)</f>
        <v>11.91</v>
      </c>
      <c r="L23" s="28">
        <f t="shared" si="2"/>
        <v>17265.599999999999</v>
      </c>
      <c r="M23" s="4"/>
      <c r="N23" s="26"/>
      <c r="O23" s="25"/>
      <c r="P23" s="25"/>
      <c r="Q23" s="1"/>
      <c r="R23" s="1"/>
      <c r="S23" s="1"/>
      <c r="T23" s="1"/>
      <c r="U23" s="1"/>
    </row>
    <row r="24" spans="1:21" ht="39.75" customHeight="1" x14ac:dyDescent="0.25">
      <c r="A24" s="62"/>
      <c r="B24" s="3"/>
      <c r="C24" s="39" t="s">
        <v>30</v>
      </c>
      <c r="D24" s="34" t="s">
        <v>29</v>
      </c>
      <c r="E24" s="34">
        <v>1</v>
      </c>
      <c r="F24" s="22">
        <v>530.09</v>
      </c>
      <c r="G24" s="22">
        <v>579</v>
      </c>
      <c r="H24" s="22">
        <v>555.66</v>
      </c>
      <c r="I24" s="22">
        <f t="shared" si="0"/>
        <v>554.91999999999996</v>
      </c>
      <c r="J24" s="22">
        <f t="shared" si="1"/>
        <v>24.46</v>
      </c>
      <c r="K24" s="22">
        <f t="shared" ref="K24:K25" si="3">ROUND(J24/I24*100,2)</f>
        <v>4.41</v>
      </c>
      <c r="L24" s="28">
        <f t="shared" si="2"/>
        <v>554.91999999999996</v>
      </c>
      <c r="M24" s="4"/>
      <c r="N24" s="26"/>
      <c r="O24" s="25"/>
      <c r="P24" s="25"/>
      <c r="Q24" s="1"/>
      <c r="R24" s="1"/>
      <c r="S24" s="1"/>
      <c r="T24" s="1"/>
      <c r="U24" s="1"/>
    </row>
    <row r="25" spans="1:21" ht="45" customHeight="1" x14ac:dyDescent="0.25">
      <c r="A25" s="62"/>
      <c r="B25" s="3"/>
      <c r="C25" s="39" t="s">
        <v>31</v>
      </c>
      <c r="D25" s="34" t="s">
        <v>29</v>
      </c>
      <c r="E25" s="34">
        <v>3</v>
      </c>
      <c r="F25" s="22">
        <v>530.09</v>
      </c>
      <c r="G25" s="22">
        <v>805</v>
      </c>
      <c r="H25" s="22">
        <v>690</v>
      </c>
      <c r="I25" s="22">
        <f t="shared" si="0"/>
        <v>675.03</v>
      </c>
      <c r="J25" s="22">
        <f t="shared" si="1"/>
        <v>138.07</v>
      </c>
      <c r="K25" s="22">
        <f t="shared" si="3"/>
        <v>20.45</v>
      </c>
      <c r="L25" s="28">
        <f t="shared" si="2"/>
        <v>2025.09</v>
      </c>
      <c r="M25" s="4"/>
      <c r="N25" s="26"/>
      <c r="O25" s="25"/>
      <c r="P25" s="25"/>
      <c r="Q25" s="1"/>
      <c r="R25" s="1"/>
      <c r="S25" s="1"/>
      <c r="T25" s="1"/>
      <c r="U25" s="1"/>
    </row>
    <row r="26" spans="1:21" ht="12.75" hidden="1" customHeight="1" x14ac:dyDescent="0.25">
      <c r="A26" s="62"/>
      <c r="B26" s="3"/>
      <c r="C26" s="54" t="s">
        <v>18</v>
      </c>
      <c r="D26" s="55"/>
      <c r="E26" s="55"/>
      <c r="F26" s="55"/>
      <c r="G26" s="55"/>
      <c r="H26" s="55"/>
      <c r="I26" s="55"/>
      <c r="J26" s="55"/>
      <c r="K26" s="55"/>
      <c r="L26" s="23" t="e">
        <f>SUM(#REF!)</f>
        <v>#REF!</v>
      </c>
      <c r="M26" s="4"/>
      <c r="N26" s="26"/>
      <c r="O26" s="25"/>
      <c r="P26" s="25"/>
      <c r="Q26" s="1"/>
      <c r="R26" s="1"/>
      <c r="S26" s="1"/>
      <c r="T26" s="1"/>
      <c r="U26" s="1"/>
    </row>
    <row r="27" spans="1:21" ht="21.75" customHeight="1" x14ac:dyDescent="0.25">
      <c r="A27" s="62"/>
      <c r="B27" s="56" t="s">
        <v>26</v>
      </c>
      <c r="C27" s="57"/>
      <c r="D27" s="32">
        <f>L27</f>
        <v>29328.01</v>
      </c>
      <c r="E27" s="33" t="s">
        <v>27</v>
      </c>
      <c r="F27" s="30"/>
      <c r="G27" s="30"/>
      <c r="H27" s="30"/>
      <c r="I27" s="30"/>
      <c r="J27" s="30"/>
      <c r="K27" s="30"/>
      <c r="L27" s="40">
        <f>L22+L23+L24+L25</f>
        <v>29328.01</v>
      </c>
      <c r="M27" s="31"/>
      <c r="N27" s="26"/>
      <c r="O27" s="25"/>
      <c r="P27" s="25"/>
      <c r="Q27" s="1"/>
      <c r="R27" s="1"/>
      <c r="S27" s="1"/>
      <c r="T27" s="1"/>
      <c r="U27" s="1"/>
    </row>
    <row r="28" spans="1:21" ht="15.75" x14ac:dyDescent="0.25">
      <c r="A28" s="62"/>
      <c r="B28" s="3"/>
      <c r="C28" s="44" t="s">
        <v>37</v>
      </c>
      <c r="D28" s="15"/>
      <c r="E28" s="16"/>
      <c r="F28" s="11"/>
      <c r="G28" s="11"/>
      <c r="H28" s="11"/>
      <c r="I28" s="11"/>
      <c r="J28" s="11"/>
      <c r="K28" s="11"/>
      <c r="L28" s="11"/>
      <c r="M28" s="4"/>
      <c r="N28" s="26"/>
      <c r="O28" s="25"/>
      <c r="P28" s="25"/>
      <c r="Q28" s="1"/>
      <c r="R28" s="1"/>
      <c r="S28" s="1"/>
      <c r="T28" s="1"/>
      <c r="U28" s="1"/>
    </row>
    <row r="29" spans="1:21" ht="15.75" x14ac:dyDescent="0.25">
      <c r="A29" s="63" t="s">
        <v>38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26"/>
      <c r="O29" s="25"/>
      <c r="P29" s="25"/>
      <c r="Q29" s="1"/>
      <c r="R29" s="1"/>
      <c r="S29" s="1"/>
      <c r="T29" s="1"/>
      <c r="U29" s="1"/>
    </row>
    <row r="30" spans="1:21" ht="15.75" x14ac:dyDescent="0.25">
      <c r="A30" s="17" t="s">
        <v>17</v>
      </c>
      <c r="B30" s="17"/>
      <c r="C30" s="17"/>
      <c r="D30" s="17"/>
      <c r="E30" s="17"/>
      <c r="F30" s="17"/>
      <c r="G30" s="17"/>
      <c r="H30" s="21"/>
      <c r="I30" s="17"/>
      <c r="J30" s="17"/>
      <c r="K30" s="17"/>
      <c r="L30" s="17"/>
      <c r="M30" s="17"/>
      <c r="N30" s="26"/>
      <c r="O30" s="25"/>
      <c r="P30" s="25"/>
      <c r="Q30" s="1"/>
      <c r="R30" s="1"/>
      <c r="S30" s="1"/>
      <c r="T30" s="1"/>
      <c r="U30" s="1"/>
    </row>
    <row r="31" spans="1:21" ht="15.75" x14ac:dyDescent="0.25">
      <c r="A31" s="72"/>
      <c r="B31" s="72"/>
      <c r="C31" s="72"/>
      <c r="D31" s="72"/>
      <c r="E31" s="46"/>
      <c r="F31" s="46"/>
      <c r="G31" s="46"/>
      <c r="H31" s="46"/>
      <c r="I31" s="46"/>
      <c r="J31" s="46"/>
      <c r="K31" s="46"/>
      <c r="L31" s="46"/>
      <c r="M31" s="17"/>
      <c r="N31" s="26"/>
      <c r="O31" s="25"/>
      <c r="P31" s="25"/>
      <c r="Q31" s="1"/>
      <c r="R31" s="1"/>
      <c r="S31" s="1"/>
      <c r="T31" s="1"/>
      <c r="U31" s="1"/>
    </row>
    <row r="32" spans="1:21" ht="15.75" x14ac:dyDescent="0.25">
      <c r="A32" s="21"/>
      <c r="B32" s="17"/>
      <c r="C32" s="17"/>
      <c r="D32" s="17"/>
      <c r="E32" s="46"/>
      <c r="F32" s="46"/>
      <c r="G32" s="46"/>
      <c r="H32" s="46"/>
      <c r="I32" s="46"/>
      <c r="J32" s="46"/>
      <c r="K32" s="46"/>
      <c r="L32" s="46"/>
      <c r="M32" s="17"/>
      <c r="N32" s="26"/>
      <c r="O32" s="25"/>
      <c r="P32" s="25"/>
      <c r="Q32" s="1"/>
      <c r="R32" s="1"/>
      <c r="S32" s="1"/>
      <c r="T32" s="1"/>
      <c r="U32" s="1"/>
    </row>
    <row r="33" spans="1:21" ht="15.75" x14ac:dyDescent="0.25">
      <c r="A33" s="19"/>
      <c r="B33" s="17"/>
      <c r="C33" s="17" t="s">
        <v>24</v>
      </c>
      <c r="D33" s="17"/>
      <c r="E33" s="17"/>
      <c r="F33" s="17"/>
      <c r="G33" s="17"/>
      <c r="H33" s="21"/>
      <c r="I33" s="17"/>
      <c r="J33" s="17"/>
      <c r="K33" s="17"/>
      <c r="L33" s="17"/>
      <c r="M33" s="17"/>
      <c r="N33" s="26"/>
      <c r="O33" s="25"/>
      <c r="P33" s="25"/>
      <c r="Q33" s="1"/>
      <c r="R33" s="1"/>
      <c r="S33" s="1"/>
      <c r="T33" s="1"/>
      <c r="U33" s="1"/>
    </row>
    <row r="34" spans="1:21" ht="15.75" x14ac:dyDescent="0.25">
      <c r="A34" s="18"/>
      <c r="B34" s="17"/>
      <c r="C34" s="17"/>
      <c r="D34" s="17"/>
      <c r="E34" s="17"/>
      <c r="F34" s="17"/>
      <c r="G34" s="17"/>
      <c r="H34" s="21"/>
      <c r="I34" s="17"/>
      <c r="J34" s="17"/>
      <c r="K34" s="17"/>
      <c r="L34" s="17"/>
      <c r="M34" s="17"/>
      <c r="N34" s="26"/>
      <c r="O34" s="25"/>
      <c r="P34" s="25"/>
      <c r="Q34" s="1"/>
      <c r="R34" s="1"/>
      <c r="S34" s="1"/>
      <c r="T34" s="1"/>
      <c r="U34" s="1"/>
    </row>
    <row r="35" spans="1:21" ht="15.75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17"/>
      <c r="N35" s="26"/>
      <c r="O35" s="25"/>
      <c r="P35" s="25"/>
      <c r="Q35" s="1"/>
      <c r="R35" s="1"/>
      <c r="S35" s="1"/>
      <c r="T35" s="1"/>
      <c r="U35" s="1"/>
    </row>
    <row r="36" spans="1:21" ht="15.75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17"/>
      <c r="N36" s="26"/>
      <c r="O36" s="25"/>
      <c r="P36" s="25"/>
      <c r="Q36" s="1"/>
      <c r="R36" s="1"/>
      <c r="S36" s="1"/>
      <c r="T36" s="1"/>
      <c r="U36" s="1"/>
    </row>
    <row r="37" spans="1:21" ht="15.75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17"/>
      <c r="N37" s="26"/>
      <c r="O37" s="25"/>
      <c r="P37" s="25"/>
      <c r="Q37" s="1"/>
      <c r="R37" s="1"/>
      <c r="S37" s="1"/>
      <c r="T37" s="1"/>
      <c r="U37" s="1"/>
    </row>
    <row r="38" spans="1:21" ht="15.75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17"/>
      <c r="N38" s="26"/>
      <c r="O38" s="25"/>
      <c r="P38" s="25"/>
      <c r="Q38" s="1"/>
      <c r="R38" s="1"/>
      <c r="S38" s="1"/>
      <c r="T38" s="1"/>
      <c r="U38" s="1"/>
    </row>
    <row r="39" spans="1:21" ht="12.75" customHeight="1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13"/>
      <c r="N39" s="26"/>
      <c r="O39" s="25"/>
      <c r="P39" s="25"/>
      <c r="Q39" s="1"/>
      <c r="R39" s="1"/>
      <c r="S39" s="1"/>
      <c r="T39" s="1"/>
      <c r="U39" s="1"/>
    </row>
    <row r="40" spans="1:21" ht="15.75" x14ac:dyDescent="0.25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25"/>
      <c r="L40" s="25"/>
      <c r="M40" s="1"/>
      <c r="N40" s="1"/>
      <c r="O40" s="1"/>
      <c r="P40" s="1"/>
      <c r="Q40" s="1"/>
      <c r="R40" s="1"/>
      <c r="S40" s="1"/>
      <c r="T40" s="1"/>
      <c r="U40" s="1"/>
    </row>
    <row r="41" spans="1:21" ht="15.75" x14ac:dyDescent="0.25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25"/>
      <c r="L41" s="25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</sheetData>
  <mergeCells count="30">
    <mergeCell ref="A2:M2"/>
    <mergeCell ref="A3:M3"/>
    <mergeCell ref="A6:A7"/>
    <mergeCell ref="A4:L5"/>
    <mergeCell ref="B8:M8"/>
    <mergeCell ref="B6:M7"/>
    <mergeCell ref="A41:J41"/>
    <mergeCell ref="I20:I21"/>
    <mergeCell ref="J20:J21"/>
    <mergeCell ref="A9:A28"/>
    <mergeCell ref="A29:M29"/>
    <mergeCell ref="B9:M9"/>
    <mergeCell ref="K20:K21"/>
    <mergeCell ref="L20:L21"/>
    <mergeCell ref="B19:M19"/>
    <mergeCell ref="F20:H20"/>
    <mergeCell ref="E20:E21"/>
    <mergeCell ref="D20:D21"/>
    <mergeCell ref="B15:M15"/>
    <mergeCell ref="B16:M16"/>
    <mergeCell ref="A31:D31"/>
    <mergeCell ref="A40:J40"/>
    <mergeCell ref="E32:L32"/>
    <mergeCell ref="C20:C21"/>
    <mergeCell ref="B12:M12"/>
    <mergeCell ref="B14:M14"/>
    <mergeCell ref="C26:K26"/>
    <mergeCell ref="B27:C27"/>
    <mergeCell ref="B13:G13"/>
    <mergeCell ref="E31:L31"/>
  </mergeCells>
  <pageMargins left="0.23622047244094491" right="0.23622047244094491" top="0.74803149606299213" bottom="0.74803149606299213" header="0.31496062992125984" footer="0.31496062992125984"/>
  <pageSetup paperSize="9" scale="70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CИЗ</vt:lpstr>
      <vt:lpstr>CИЗ!Область_печати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Дмитричева Валерия Николаевна</dc:creator>
  <cp:lastModifiedBy>Кудрявцева Валентина Валерьевна</cp:lastModifiedBy>
  <cp:lastPrinted>2026-06-04T07:24:00Z</cp:lastPrinted>
  <dcterms:created xsi:type="dcterms:W3CDTF">2022-01-26T07:08:56Z</dcterms:created>
  <dcterms:modified xsi:type="dcterms:W3CDTF">2026-07-29T03:14:20Z</dcterms:modified>
</cp:coreProperties>
</file>