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715" yWindow="255" windowWidth="9180" windowHeight="12270"/>
  </bookViews>
  <sheets>
    <sheet name="Лист1" sheetId="1" r:id="rId1"/>
  </sheets>
  <definedNames>
    <definedName name="_xlnm._FilterDatabase" localSheetId="0" hidden="1">Лист1!#REF!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Лист1!$A$1:$I$21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G10" i="1" l="1"/>
  <c r="I10" i="1" l="1"/>
  <c r="I11" i="1" s="1"/>
  <c r="E17" i="1" l="1"/>
  <c r="F17" i="1" s="1"/>
</calcChain>
</file>

<file path=xl/sharedStrings.xml><?xml version="1.0" encoding="utf-8"?>
<sst xmlns="http://schemas.openxmlformats.org/spreadsheetml/2006/main" count="25" uniqueCount="23">
  <si>
    <t>№ п/п</t>
  </si>
  <si>
    <t>Источник 1</t>
  </si>
  <si>
    <t>Источник 2</t>
  </si>
  <si>
    <t>Итого</t>
  </si>
  <si>
    <t>Источник 3</t>
  </si>
  <si>
    <t>Единица измерения</t>
  </si>
  <si>
    <t>Цена единицы товара, представленная в источниках ценовой информации</t>
  </si>
  <si>
    <t>Начальная (максимальная) цена договора составляет:</t>
  </si>
  <si>
    <t>Цена (руб.)</t>
  </si>
  <si>
    <t>Начальная цена (руб.)</t>
  </si>
  <si>
    <t>Кол-во  (Vi)</t>
  </si>
  <si>
    <t>Начальная (максимальная) цена договора (НМЦК)* (руб.)</t>
  </si>
  <si>
    <t>НМЦД определена по наименьшей цене в целях экономии средств, предусмотренных по данному виду расходов в плане финансово-хозяйственной деятельности.
По формуле: НМЦК = v • Цmin, где НМЦК - определяемая методом сопоставимых рыночных цен (анализа рынка); v - количество (объем) закупаемого товара (работы, услуги); 
Цmin —минимальная цена.</t>
  </si>
  <si>
    <t>Руководитель контрактной службы ФГБУК ТГМО                 ________________________________________ А.В. Акимов</t>
  </si>
  <si>
    <t>Начальная (максимальная) цена контракта определена методом сопоставимых рыночных цен (анализ рынка).
В целях получения ценовой информации в отношении услуги для определения НМЦК были направлены запросы о предоставлении ценовой информации, проведен анализ рынка с помощью информационно-телекоммуникационной сети «Интернет». Получено 3 ценовых предложения.</t>
  </si>
  <si>
    <t>Наименование оказываемой услуги</t>
  </si>
  <si>
    <t>Обоснование начальной (максимальной) цены договора на оказание образовательных услуг по обучению сотрудников Заказчика по дополнительной профессиональной программе повышения квалификации</t>
  </si>
  <si>
    <t>Образовательные услуги по обучению сотрудников Заказчика  по дополнительной профессиональной программе повышения квалификации</t>
  </si>
  <si>
    <t>чел</t>
  </si>
  <si>
    <t>Начальник планово-экономического отдела ФГБУК ТГМО _______________________ В.Б. Ларичева</t>
  </si>
  <si>
    <t>Источник 1: ценовое предложение (вх. 150/1 от  01.06.2026) на запрос №150 от 23.03.2026</t>
  </si>
  <si>
    <t>Источник 2: ценовое предложение (вх. 150/2 от 01.06.2026) на запрос №150 от 23.03.2026</t>
  </si>
  <si>
    <t>Источник 3: ценовое предложение (вх. 150/3 от 01.06.2026) на запрос №150 от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</si>
</sst>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0" borderId="0" xfId="0" applyFont="1"/>
    <xf numFmtId="0" fontId="9" fillId="0" borderId="0" xfId="0" applyFont="1" applyFill="1"/>
    <xf numFmtId="0" fontId="6" fillId="0" borderId="0" xfId="0" applyFont="1" applyFill="1"/>
    <xf numFmtId="0" fontId="0" fillId="0" borderId="0" xfId="0" applyFill="1"/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0" fillId="0" borderId="0" xfId="0" applyNumberFormat="1"/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4" fontId="16" fillId="0" borderId="0" xfId="0" applyNumberFormat="1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4" fontId="11" fillId="0" borderId="0" xfId="0" applyNumberFormat="1" applyFont="1"/>
    <xf numFmtId="0" fontId="11" fillId="0" borderId="0" xfId="0" applyFont="1" applyFill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4" fontId="11" fillId="0" borderId="0" xfId="0" applyNumberFormat="1" applyFont="1"/>
    <xf numFmtId="0" fontId="10" fillId="0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90" zoomScaleNormal="70" zoomScaleSheetLayoutView="90" workbookViewId="0">
      <selection activeCell="A3" sqref="A3:I3"/>
    </sheetView>
  </sheetViews>
  <sheetFormatPr defaultRowHeight="15" x14ac:dyDescent="0.25"/>
  <cols>
    <col min="1" max="1" width="5.5703125" customWidth="1"/>
    <col min="2" max="2" width="60.42578125" style="13" customWidth="1"/>
    <col min="3" max="3" width="14" style="13" customWidth="1"/>
    <col min="4" max="4" width="17.28515625" style="18" customWidth="1"/>
    <col min="5" max="5" width="17.140625" style="18" customWidth="1"/>
    <col min="6" max="6" width="16.85546875" style="18" customWidth="1"/>
    <col min="7" max="7" width="17.5703125" style="18" customWidth="1"/>
    <col min="8" max="8" width="15.85546875" style="18" customWidth="1"/>
    <col min="9" max="9" width="33.28515625" style="18" customWidth="1"/>
    <col min="10" max="10" width="19.85546875" style="18" customWidth="1"/>
    <col min="11" max="12" width="9" customWidth="1"/>
    <col min="13" max="13" width="16.140625" customWidth="1"/>
    <col min="14" max="14" width="15.7109375" customWidth="1"/>
    <col min="15" max="15" width="18.7109375" customWidth="1"/>
  </cols>
  <sheetData>
    <row r="1" spans="1:14" ht="33" customHeight="1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15"/>
      <c r="K1" s="15"/>
      <c r="L1" s="15"/>
      <c r="M1" s="15"/>
      <c r="N1" s="15"/>
    </row>
    <row r="2" spans="1:14" s="4" customFormat="1" ht="7.5" customHeight="1" x14ac:dyDescent="0.25">
      <c r="A2" s="24"/>
      <c r="B2" s="25"/>
      <c r="C2" s="25"/>
      <c r="D2" s="26"/>
      <c r="E2" s="26"/>
      <c r="F2" s="26"/>
      <c r="G2" s="26"/>
      <c r="H2" s="26"/>
      <c r="I2" s="26"/>
      <c r="J2" s="16"/>
      <c r="K2" s="8"/>
      <c r="L2" s="8"/>
      <c r="M2" s="8"/>
      <c r="N2" s="8"/>
    </row>
    <row r="3" spans="1:14" s="4" customFormat="1" ht="66.75" customHeight="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20"/>
      <c r="K3" s="20"/>
      <c r="L3" s="20"/>
      <c r="M3" s="20"/>
      <c r="N3" s="14"/>
    </row>
    <row r="4" spans="1:14" s="4" customFormat="1" ht="49.5" customHeight="1" x14ac:dyDescent="0.25">
      <c r="A4" s="58" t="s">
        <v>12</v>
      </c>
      <c r="B4" s="58"/>
      <c r="C4" s="58"/>
      <c r="D4" s="58"/>
      <c r="E4" s="58"/>
      <c r="F4" s="58"/>
      <c r="G4" s="58"/>
      <c r="H4" s="58"/>
      <c r="I4" s="58"/>
      <c r="J4" s="20"/>
      <c r="K4" s="20"/>
      <c r="L4" s="20"/>
      <c r="M4" s="20"/>
      <c r="N4" s="14"/>
    </row>
    <row r="5" spans="1:14" s="12" customFormat="1" ht="22.5" customHeight="1" x14ac:dyDescent="0.25">
      <c r="A5" s="27"/>
      <c r="B5" s="28"/>
      <c r="C5" s="28"/>
      <c r="D5" s="29"/>
      <c r="E5" s="29"/>
      <c r="F5" s="29"/>
      <c r="G5" s="29"/>
      <c r="H5" s="29"/>
      <c r="I5" s="29"/>
      <c r="J5" s="17"/>
      <c r="K5" s="9"/>
      <c r="L5" s="9"/>
      <c r="M5" s="10"/>
      <c r="N5" s="11"/>
    </row>
    <row r="6" spans="1:14" ht="33.75" customHeight="1" x14ac:dyDescent="0.25">
      <c r="A6" s="62" t="s">
        <v>0</v>
      </c>
      <c r="B6" s="64" t="s">
        <v>15</v>
      </c>
      <c r="C6" s="52" t="s">
        <v>5</v>
      </c>
      <c r="D6" s="66" t="s">
        <v>6</v>
      </c>
      <c r="E6" s="67"/>
      <c r="F6" s="67"/>
      <c r="G6" s="52" t="s">
        <v>9</v>
      </c>
      <c r="H6" s="52" t="s">
        <v>10</v>
      </c>
      <c r="I6" s="52" t="s">
        <v>11</v>
      </c>
      <c r="J6"/>
    </row>
    <row r="7" spans="1:14" ht="23.25" customHeight="1" x14ac:dyDescent="0.25">
      <c r="A7" s="63"/>
      <c r="B7" s="64"/>
      <c r="C7" s="53"/>
      <c r="D7" s="45" t="s">
        <v>1</v>
      </c>
      <c r="E7" s="45" t="s">
        <v>2</v>
      </c>
      <c r="F7" s="45" t="s">
        <v>4</v>
      </c>
      <c r="G7" s="53"/>
      <c r="H7" s="53"/>
      <c r="I7" s="53"/>
      <c r="J7"/>
    </row>
    <row r="8" spans="1:14" ht="15" customHeight="1" x14ac:dyDescent="0.25">
      <c r="A8" s="63"/>
      <c r="B8" s="64"/>
      <c r="C8" s="53"/>
      <c r="D8" s="57" t="s">
        <v>8</v>
      </c>
      <c r="E8" s="57" t="s">
        <v>8</v>
      </c>
      <c r="F8" s="57" t="s">
        <v>8</v>
      </c>
      <c r="G8" s="53"/>
      <c r="H8" s="53"/>
      <c r="I8" s="53"/>
      <c r="J8"/>
    </row>
    <row r="9" spans="1:14" s="1" customFormat="1" ht="24" customHeight="1" x14ac:dyDescent="0.2">
      <c r="A9" s="63"/>
      <c r="B9" s="65"/>
      <c r="C9" s="53"/>
      <c r="D9" s="61"/>
      <c r="E9" s="57"/>
      <c r="F9" s="57"/>
      <c r="G9" s="54"/>
      <c r="H9" s="54"/>
      <c r="I9" s="54"/>
    </row>
    <row r="10" spans="1:14" s="1" customFormat="1" ht="75" customHeight="1" x14ac:dyDescent="0.2">
      <c r="A10" s="46">
        <v>1</v>
      </c>
      <c r="B10" s="47" t="s">
        <v>17</v>
      </c>
      <c r="C10" s="48" t="s">
        <v>18</v>
      </c>
      <c r="D10" s="41">
        <v>51970</v>
      </c>
      <c r="E10" s="68">
        <v>47370</v>
      </c>
      <c r="F10" s="68">
        <v>42050</v>
      </c>
      <c r="G10" s="30">
        <f t="shared" ref="G10" si="0">MIN(D10:F10)</f>
        <v>42050</v>
      </c>
      <c r="H10" s="31">
        <v>2</v>
      </c>
      <c r="I10" s="30">
        <f t="shared" ref="I10" si="1">H10*G10</f>
        <v>84100</v>
      </c>
    </row>
    <row r="11" spans="1:14" s="2" customFormat="1" ht="22.5" customHeight="1" x14ac:dyDescent="0.3">
      <c r="A11" s="60" t="s">
        <v>3</v>
      </c>
      <c r="B11" s="60"/>
      <c r="C11" s="44"/>
      <c r="D11" s="42"/>
      <c r="E11" s="45"/>
      <c r="F11" s="45"/>
      <c r="G11" s="32"/>
      <c r="H11" s="32"/>
      <c r="I11" s="45">
        <f>SUM(I10:I10)</f>
        <v>84100</v>
      </c>
    </row>
    <row r="12" spans="1:14" s="2" customFormat="1" ht="10.5" customHeight="1" x14ac:dyDescent="0.2">
      <c r="A12" s="33"/>
      <c r="B12" s="33"/>
      <c r="C12" s="33"/>
      <c r="D12" s="33"/>
      <c r="E12" s="33"/>
      <c r="F12" s="33"/>
      <c r="G12" s="34"/>
      <c r="H12" s="34"/>
      <c r="I12" s="34"/>
      <c r="J12" s="7"/>
      <c r="K12" s="5"/>
      <c r="L12" s="5"/>
      <c r="M12" s="6"/>
      <c r="N12" s="7"/>
    </row>
    <row r="13" spans="1:14" s="4" customFormat="1" ht="23.25" customHeight="1" x14ac:dyDescent="0.25">
      <c r="A13" s="69" t="s">
        <v>20</v>
      </c>
      <c r="B13" s="69"/>
      <c r="C13" s="69"/>
      <c r="D13" s="69"/>
      <c r="E13" s="69"/>
      <c r="F13" s="69"/>
      <c r="G13" s="69"/>
      <c r="H13" s="69"/>
      <c r="I13" s="69"/>
      <c r="J13" s="43"/>
      <c r="K13" s="43"/>
      <c r="L13" s="14"/>
      <c r="M13" s="19"/>
      <c r="N13" s="3"/>
    </row>
    <row r="14" spans="1:14" s="4" customFormat="1" ht="23.25" customHeight="1" x14ac:dyDescent="0.25">
      <c r="A14" s="69" t="s">
        <v>21</v>
      </c>
      <c r="B14" s="69"/>
      <c r="C14" s="69"/>
      <c r="D14" s="69"/>
      <c r="E14" s="69"/>
      <c r="F14" s="69"/>
      <c r="G14" s="69"/>
      <c r="H14" s="69"/>
      <c r="I14" s="69"/>
      <c r="J14" s="43"/>
      <c r="K14" s="43"/>
      <c r="L14" s="14"/>
      <c r="M14" s="19"/>
      <c r="N14" s="3"/>
    </row>
    <row r="15" spans="1:14" s="4" customFormat="1" ht="23.25" customHeight="1" x14ac:dyDescent="0.25">
      <c r="A15" s="69" t="s">
        <v>22</v>
      </c>
      <c r="B15" s="69"/>
      <c r="C15" s="69"/>
      <c r="D15" s="69"/>
      <c r="E15" s="69"/>
      <c r="F15" s="69"/>
      <c r="G15" s="69"/>
      <c r="H15" s="69"/>
      <c r="I15" s="69"/>
      <c r="J15" s="43"/>
      <c r="K15" s="43"/>
      <c r="L15" s="14"/>
      <c r="M15" s="19"/>
      <c r="N15" s="3"/>
    </row>
    <row r="16" spans="1:14" s="4" customFormat="1" ht="15.75" customHeight="1" x14ac:dyDescent="0.25">
      <c r="A16" s="35"/>
      <c r="B16" s="35"/>
      <c r="C16" s="35"/>
      <c r="D16" s="35"/>
      <c r="E16" s="35"/>
      <c r="F16" s="40"/>
      <c r="G16" s="35"/>
      <c r="H16" s="35"/>
      <c r="I16" s="35"/>
      <c r="J16" s="21"/>
      <c r="K16" s="21"/>
      <c r="L16" s="14"/>
      <c r="M16" s="19"/>
      <c r="N16" s="3"/>
    </row>
    <row r="17" spans="1:15" s="4" customFormat="1" ht="33" customHeight="1" x14ac:dyDescent="0.25">
      <c r="A17" s="55" t="s">
        <v>7</v>
      </c>
      <c r="B17" s="55"/>
      <c r="C17" s="55"/>
      <c r="D17" s="55"/>
      <c r="E17" s="36">
        <f>I11</f>
        <v>84100</v>
      </c>
      <c r="F17" s="55" t="str">
        <f>SUBSTITUTE(PROPER(INDEX(n_4,MID(TEXT(E17,n0),1,1)+1)&amp;INDEX(n0x,MID(TEXT(E17,n0),2,1)+1,MID(TEXT(E17,n0),3,1)+1)&amp;IF(-MID(TEXT(E17,n0),1,3),"миллиард"&amp;VLOOKUP(MID(TEXT(E17,n0),3,1)*AND(MID(TEXT(E17,n0),2,1)-1),мил,2),"")&amp;INDEX(n_4,MID(TEXT(E17,n0),4,1)+1)&amp;INDEX(n0x,MID(TEXT(E17,n0),5,1)+1,MID(TEXT(E17,n0),6,1)+1)&amp;IF(-MID(TEXT(E17,n0),4,3),"миллион"&amp;VLOOKUP(MID(TEXT(E17,n0),6,1)*AND(MID(TEXT(E17,n0),5,1)-1),мил,2),"")&amp;INDEX(n_4,MID(TEXT(E17,n0),7,1)+1)&amp;INDEX(n1x,MID(TEXT(E17,n0),8,1)+1,MID(TEXT(E17,n0),9,1)+1)&amp;IF(-MID(TEXT(E17,n0),7,3),VLOOKUP(MID(TEXT(E17,n0),9,1)*AND(MID(TEXT(E17,n0),8,1)-1),тыс,2),"")&amp;INDEX(n_4,MID(TEXT(E17,n0),10,1)+1)&amp;INDEX(n0x,MID(TEXT(E17,n0),11,1)+1,MID(TEXT(E17,n0),12,1)+1)),"z"," ")&amp;IF(TRUNC(TEXT(E17,n0)),"","Ноль ")&amp;"рубл"&amp;VLOOKUP(MOD(MAX(MOD(MID(TEXT(E17,n0),11,2)-11,100),9),10),{0,"ь ";1,"я ";4,"ей "},2)&amp;RIGHT(TEXT(E17,n0),2)&amp;" копе"&amp;VLOOKUP(MOD(MAX(MOD(RIGHT(TEXT(E17,n0),2)-11,100),9),10),{0,"йка";1,"йки";4,"ек"},2)</f>
        <v>Восемьдесят четыре тысячи сто рублей 00 копеек</v>
      </c>
      <c r="G17" s="55"/>
      <c r="H17" s="55"/>
      <c r="I17" s="55"/>
      <c r="J17" s="49"/>
      <c r="K17" s="23"/>
      <c r="L17" s="23"/>
      <c r="M17" s="23"/>
      <c r="N17" s="23"/>
      <c r="O17" s="23"/>
    </row>
    <row r="18" spans="1:15" ht="16.5" x14ac:dyDescent="0.25">
      <c r="A18" s="37"/>
      <c r="B18" s="38"/>
      <c r="C18" s="38"/>
      <c r="D18" s="39"/>
      <c r="E18" s="39"/>
      <c r="F18" s="39"/>
      <c r="G18" s="39"/>
      <c r="H18" s="39"/>
      <c r="I18" s="39"/>
      <c r="J18" s="22"/>
    </row>
    <row r="19" spans="1:15" ht="36" customHeight="1" x14ac:dyDescent="0.25">
      <c r="A19" s="56" t="s">
        <v>19</v>
      </c>
      <c r="B19" s="56"/>
      <c r="C19" s="56"/>
      <c r="D19" s="56"/>
      <c r="E19" s="56"/>
      <c r="F19" s="56"/>
      <c r="G19" s="56"/>
      <c r="H19" s="56"/>
      <c r="I19" s="56"/>
      <c r="J19" s="51"/>
      <c r="K19" s="51"/>
      <c r="L19" s="51"/>
    </row>
    <row r="20" spans="1:15" ht="32.25" customHeight="1" x14ac:dyDescent="0.25">
      <c r="A20" s="56" t="s">
        <v>13</v>
      </c>
      <c r="B20" s="56"/>
      <c r="C20" s="56"/>
      <c r="D20" s="56"/>
      <c r="E20" s="56"/>
      <c r="F20" s="56"/>
      <c r="G20" s="56"/>
      <c r="H20" s="56"/>
      <c r="I20" s="56"/>
      <c r="J20" s="51"/>
      <c r="K20" s="51"/>
      <c r="L20" s="51"/>
    </row>
    <row r="21" spans="1:15" ht="16.5" x14ac:dyDescent="0.25">
      <c r="G21" s="50">
        <v>46174</v>
      </c>
    </row>
  </sheetData>
  <mergeCells count="23">
    <mergeCell ref="A3:I3"/>
    <mergeCell ref="A1:I1"/>
    <mergeCell ref="A11:B11"/>
    <mergeCell ref="D8:D9"/>
    <mergeCell ref="A6:A9"/>
    <mergeCell ref="B6:B9"/>
    <mergeCell ref="C6:C9"/>
    <mergeCell ref="E8:E9"/>
    <mergeCell ref="D6:F6"/>
    <mergeCell ref="A4:I4"/>
    <mergeCell ref="J20:L20"/>
    <mergeCell ref="G6:G9"/>
    <mergeCell ref="H6:H9"/>
    <mergeCell ref="I6:I9"/>
    <mergeCell ref="A17:D17"/>
    <mergeCell ref="A13:I13"/>
    <mergeCell ref="A14:I14"/>
    <mergeCell ref="A15:I15"/>
    <mergeCell ref="A20:I20"/>
    <mergeCell ref="F8:F9"/>
    <mergeCell ref="A19:I19"/>
    <mergeCell ref="J19:L19"/>
    <mergeCell ref="F17:I17"/>
  </mergeCells>
  <pageMargins left="0.39370078740157483" right="0.39370078740157483" top="0.39370078740157483" bottom="0.39370078740157483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2026-06-01T08:19:34Z</dcterms:modified>
</cp:coreProperties>
</file>