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rist\Desktop\Рыбные консервы сентябрь-декабрь(березка) 2026\"/>
    </mc:Choice>
  </mc:AlternateContent>
  <xr:revisionPtr revIDLastSave="0" documentId="13_ncr:1_{22C7339A-9DCF-46C5-8F91-5CC34190D1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5" i="1" l="1"/>
  <c r="AL15" i="1" l="1"/>
  <c r="AL18" i="1" s="1"/>
  <c r="R17" i="1"/>
  <c r="O17" i="1"/>
  <c r="H17" i="1"/>
  <c r="AB15" i="1"/>
  <c r="AA15" i="1"/>
  <c r="AE15" i="1" l="1"/>
</calcChain>
</file>

<file path=xl/sharedStrings.xml><?xml version="1.0" encoding="utf-8"?>
<sst xmlns="http://schemas.openxmlformats.org/spreadsheetml/2006/main" count="40" uniqueCount="38">
  <si>
    <t>Сформировано в системе СТАР - универсальном сервисе для работы с закупками РФ</t>
  </si>
  <si>
    <t>перейти в СТАР (https://star-pro.ru//nmccommon)</t>
  </si>
  <si>
    <t>предмет контракта</t>
  </si>
  <si>
    <t>№ п/п</t>
  </si>
  <si>
    <t>Наименование товара</t>
  </si>
  <si>
    <t>Кол-во</t>
  </si>
  <si>
    <t>Ед. изм.</t>
  </si>
  <si>
    <t>Источник1</t>
  </si>
  <si>
    <t>Источник2</t>
  </si>
  <si>
    <t>Источник3</t>
  </si>
  <si>
    <t>Источник4</t>
  </si>
  <si>
    <t>Источник5</t>
  </si>
  <si>
    <t>Ср. ар. цена за ед. изм., руб.</t>
  </si>
  <si>
    <t xml:space="preserve">Ср. кв. откл. </t>
  </si>
  <si>
    <t>Коэфф. вариации</t>
  </si>
  <si>
    <t>Н(М)ЦК, руб.</t>
  </si>
  <si>
    <t>КГ</t>
  </si>
  <si>
    <t>-</t>
  </si>
  <si>
    <t>ВСЕГО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</si>
  <si>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начальной(максимальной) цены контракта, цены контракта, заключаемого с единственным поставщиком(подрядчиком,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</si>
  <si>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(должность)</t>
  </si>
  <si>
    <t>(подпись/расшифровка подписи)</t>
  </si>
  <si>
    <t>Дата подготовки обоснования НМЦК:</t>
  </si>
  <si>
    <t>"</t>
  </si>
  <si>
    <t>г.</t>
  </si>
  <si>
    <t>Ф.И.О Исполнителя:</t>
  </si>
  <si>
    <t xml:space="preserve">Номер контактного телефона: </t>
  </si>
  <si>
    <t>ПРОТОКОЛ ПО ОБОСНОВАНИЮ НАЧАЛЬНОЙ (МАКСИМАЛЬНОЙ) ЦЕНЫ КОНТРАКТА. ДЛЯ ОПРЕДЕЛЕНИЯ НАЧАЛЬНОЙ (МАКСИМАЛЬНОЙ) ЦЕНЫ КОНТРАКТА ПРИМЕНЁН МЕТОД СОПОСТАВИМЫХ РЫНОЧНЫХ ЦЕН (АНАЛИЗА РЫНКА)</t>
  </si>
  <si>
    <t>Расчет произведен в соответствии с Приказом Минэкономразвития России от 02.10.2013 N 567 на основании информации о ценах продукции, полученной по запросу заказчика  и (или) информации о ценах продукции, содержащейся в контрактах</t>
  </si>
  <si>
    <t>8(84235)2-29-15</t>
  </si>
  <si>
    <t>Расчетная цена (минимальная)</t>
  </si>
  <si>
    <t>Цена за ед., руб. / ссылка на контракт 44-ФЗ, 223-ФЗ</t>
  </si>
  <si>
    <t xml:space="preserve"> Поставка продуктов питания(Консервы рыбные) для нужд ОГАУСО "Добрый дом «Союз» в  2026 году</t>
  </si>
  <si>
    <t>Директор ОГАУСО "Добрый дом "Союз"</t>
  </si>
  <si>
    <t>_________________/Патрушев С.М.</t>
  </si>
  <si>
    <t>сентября 2026г.</t>
  </si>
  <si>
    <t>Семенова И.Л.</t>
  </si>
  <si>
    <t>Рыбные консервы в масле (скумбрия)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</si>
</sst>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2" x14ac:knownFonts="1">
    <font>
      <sz val="11"/>
      <color theme="1"/>
      <name val="Calibri"/>
      <family val="2"/>
      <scheme val="minor"/>
    </font>
    <font>
      <b/>
      <sz val="12"/>
      <color rgb="FFFFFFFF"/>
      <name val="Times New Roman"/>
      <family val="1"/>
      <charset val="204"/>
    </font>
    <font>
      <b/>
      <u/>
      <sz val="12"/>
      <color rgb="FFFFFFFF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u/>
      <sz val="8"/>
      <color rgb="FF5D7C9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FFFFF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4" tint="-0.249977111117893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609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4" xfId="0" applyFont="1" applyBorder="1" applyAlignment="1">
      <alignment horizontal="left" vertical="top" readingOrder="1"/>
    </xf>
    <xf numFmtId="0" fontId="3" fillId="0" borderId="5" xfId="0" applyFont="1" applyBorder="1" applyAlignment="1">
      <alignment horizontal="left" vertical="top" readingOrder="1"/>
    </xf>
    <xf numFmtId="0" fontId="3" fillId="0" borderId="1" xfId="0" applyFont="1" applyBorder="1" applyAlignment="1">
      <alignment vertical="center" wrapText="1" shrinkToFit="1" readingOrder="1"/>
    </xf>
    <xf numFmtId="0" fontId="0" fillId="3" borderId="0" xfId="0" applyFill="1"/>
    <xf numFmtId="0" fontId="7" fillId="0" borderId="0" xfId="0" applyFont="1" applyAlignment="1">
      <alignment horizontal="left" wrapText="1" shrinkToFit="1" readingOrder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 shrinkToFit="1" readingOrder="1"/>
    </xf>
    <xf numFmtId="0" fontId="0" fillId="0" borderId="0" xfId="0"/>
    <xf numFmtId="0" fontId="3" fillId="0" borderId="0" xfId="0" applyFont="1" applyAlignment="1">
      <alignment horizontal="left" vertical="top" wrapText="1" shrinkToFit="1" readingOrder="1"/>
    </xf>
    <xf numFmtId="0" fontId="3" fillId="0" borderId="0" xfId="0" applyFont="1" applyAlignment="1">
      <alignment horizontal="left" wrapText="1" shrinkToFit="1" readingOrder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shrinkToFit="1" readingOrder="1"/>
    </xf>
    <xf numFmtId="4" fontId="4" fillId="0" borderId="0" xfId="0" applyNumberFormat="1" applyFont="1" applyAlignment="1">
      <alignment horizontal="center" vertical="center" readingOrder="1"/>
    </xf>
    <xf numFmtId="49" fontId="4" fillId="0" borderId="0" xfId="0" applyNumberFormat="1" applyFont="1" applyAlignment="1">
      <alignment horizontal="left" vertical="top" readingOrder="1"/>
    </xf>
    <xf numFmtId="164" fontId="3" fillId="3" borderId="6" xfId="0" applyNumberFormat="1" applyFont="1" applyFill="1" applyBorder="1" applyAlignment="1">
      <alignment horizontal="center" vertical="center" readingOrder="1"/>
    </xf>
    <xf numFmtId="4" fontId="3" fillId="0" borderId="6" xfId="0" applyNumberFormat="1" applyFont="1" applyBorder="1" applyAlignment="1">
      <alignment horizontal="center" vertical="center" readingOrder="1"/>
    </xf>
    <xf numFmtId="164" fontId="3" fillId="0" borderId="7" xfId="0" applyNumberFormat="1" applyFont="1" applyBorder="1" applyAlignment="1">
      <alignment horizontal="center" vertical="center" wrapText="1" shrinkToFit="1" readingOrder="1"/>
    </xf>
    <xf numFmtId="164" fontId="3" fillId="0" borderId="11" xfId="0" applyNumberFormat="1" applyFont="1" applyBorder="1" applyAlignment="1">
      <alignment horizontal="center" vertical="center" wrapText="1" shrinkToFit="1" readingOrder="1"/>
    </xf>
    <xf numFmtId="164" fontId="3" fillId="0" borderId="6" xfId="0" applyNumberFormat="1" applyFont="1" applyBorder="1" applyAlignment="1">
      <alignment horizontal="center" vertical="center" wrapText="1" shrinkToFit="1" readingOrder="1"/>
    </xf>
    <xf numFmtId="164" fontId="3" fillId="0" borderId="13" xfId="0" applyNumberFormat="1" applyFont="1" applyBorder="1" applyAlignment="1">
      <alignment horizontal="center" vertical="center" wrapText="1" shrinkToFit="1" readingOrder="1"/>
    </xf>
    <xf numFmtId="0" fontId="10" fillId="0" borderId="0" xfId="0" applyFont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49" fontId="5" fillId="0" borderId="7" xfId="0" applyNumberFormat="1" applyFont="1" applyBorder="1" applyAlignment="1">
      <alignment horizontal="center" vertical="center" wrapText="1" shrinkToFit="1" readingOrder="1"/>
    </xf>
    <xf numFmtId="0" fontId="6" fillId="0" borderId="7" xfId="0" applyFont="1" applyBorder="1" applyAlignment="1">
      <alignment horizontal="center" vertical="center" wrapText="1" shrinkToFit="1" readingOrder="1"/>
    </xf>
    <xf numFmtId="0" fontId="3" fillId="0" borderId="1" xfId="0" applyFont="1" applyBorder="1" applyAlignment="1">
      <alignment horizontal="center" vertical="center" wrapText="1" shrinkToFit="1" readingOrder="1"/>
    </xf>
    <xf numFmtId="49" fontId="3" fillId="0" borderId="6" xfId="0" applyNumberFormat="1" applyFont="1" applyBorder="1" applyAlignment="1">
      <alignment horizontal="center" vertical="center" wrapText="1" shrinkToFit="1" readingOrder="1"/>
    </xf>
    <xf numFmtId="3" fontId="3" fillId="0" borderId="6" xfId="0" applyNumberFormat="1" applyFont="1" applyBorder="1" applyAlignment="1">
      <alignment horizontal="center" vertical="center" wrapText="1" shrinkToFit="1" readingOrder="1"/>
    </xf>
    <xf numFmtId="164" fontId="3" fillId="0" borderId="6" xfId="0" applyNumberFormat="1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center" vertical="top" wrapText="1" shrinkToFit="1" readingOrder="1"/>
    </xf>
    <xf numFmtId="0" fontId="3" fillId="0" borderId="9" xfId="0" applyFont="1" applyBorder="1" applyAlignment="1">
      <alignment horizontal="center" vertical="top" wrapText="1" shrinkToFit="1" readingOrder="1"/>
    </xf>
    <xf numFmtId="0" fontId="3" fillId="0" borderId="4" xfId="0" applyFont="1" applyBorder="1" applyAlignment="1">
      <alignment horizontal="left" vertical="top" readingOrder="1"/>
    </xf>
    <xf numFmtId="0" fontId="3" fillId="0" borderId="5" xfId="0" applyFont="1" applyBorder="1" applyAlignment="1">
      <alignment horizontal="left" vertical="top" readingOrder="1"/>
    </xf>
    <xf numFmtId="0" fontId="9" fillId="0" borderId="8" xfId="0" applyFont="1" applyBorder="1" applyAlignment="1">
      <alignment horizontal="center" vertical="center" wrapText="1" shrinkToFit="1" readingOrder="1"/>
    </xf>
    <xf numFmtId="0" fontId="9" fillId="0" borderId="9" xfId="0" applyFont="1" applyBorder="1" applyAlignment="1">
      <alignment horizontal="center" vertical="center" wrapText="1" shrinkToFit="1" readingOrder="1"/>
    </xf>
    <xf numFmtId="0" fontId="9" fillId="0" borderId="3" xfId="0" applyFont="1" applyBorder="1" applyAlignment="1">
      <alignment horizontal="center" vertical="center" wrapText="1" shrinkToFit="1" readingOrder="1"/>
    </xf>
    <xf numFmtId="0" fontId="9" fillId="0" borderId="10" xfId="0" applyFont="1" applyBorder="1" applyAlignment="1">
      <alignment horizontal="center" vertical="center" wrapText="1" shrinkToFit="1" readingOrder="1"/>
    </xf>
    <xf numFmtId="0" fontId="9" fillId="0" borderId="11" xfId="0" applyFont="1" applyBorder="1" applyAlignment="1">
      <alignment horizontal="center" vertical="center" wrapText="1" shrinkToFit="1" readingOrder="1"/>
    </xf>
    <xf numFmtId="0" fontId="9" fillId="0" borderId="7" xfId="0" applyFont="1" applyBorder="1" applyAlignment="1">
      <alignment horizontal="center" vertical="center" wrapText="1" shrinkToFit="1" readingOrder="1"/>
    </xf>
    <xf numFmtId="0" fontId="9" fillId="0" borderId="12" xfId="0" applyFont="1" applyBorder="1" applyAlignment="1">
      <alignment horizontal="center" vertical="center" wrapText="1" shrinkToFit="1" readingOrder="1"/>
    </xf>
    <xf numFmtId="0" fontId="3" fillId="0" borderId="13" xfId="0" applyFont="1" applyBorder="1" applyAlignment="1">
      <alignment horizontal="center" vertical="center" wrapText="1" shrinkToFit="1" readingOrder="1"/>
    </xf>
    <xf numFmtId="0" fontId="3" fillId="0" borderId="6" xfId="0" applyFont="1" applyBorder="1" applyAlignment="1">
      <alignment horizontal="center" vertical="center" wrapText="1" shrinkToFit="1" readingOrder="1"/>
    </xf>
    <xf numFmtId="0" fontId="3" fillId="0" borderId="0" xfId="0" applyFont="1" applyAlignment="1">
      <alignment horizontal="left" vertical="top" readingOrder="1"/>
    </xf>
    <xf numFmtId="0" fontId="3" fillId="3" borderId="1" xfId="0" applyFont="1" applyFill="1" applyBorder="1" applyAlignment="1">
      <alignment horizontal="center" vertical="center" wrapText="1" shrinkToFit="1" readingOrder="1"/>
    </xf>
    <xf numFmtId="0" fontId="3" fillId="0" borderId="2" xfId="0" applyFont="1" applyBorder="1" applyAlignment="1">
      <alignment horizontal="center" wrapText="1" shrinkToFit="1" readingOrder="1"/>
    </xf>
    <xf numFmtId="0" fontId="3" fillId="3" borderId="0" xfId="0" applyFont="1" applyFill="1" applyAlignment="1">
      <alignment horizontal="center" vertical="top" wrapText="1" shrinkToFit="1" readingOrder="1"/>
    </xf>
    <xf numFmtId="0" fontId="0" fillId="3" borderId="0" xfId="0" applyFill="1" applyAlignment="1">
      <alignment horizontal="center"/>
    </xf>
    <xf numFmtId="0" fontId="11" fillId="3" borderId="0" xfId="0" applyFont="1" applyFill="1" applyAlignment="1">
      <alignment horizontal="center"/>
    </xf>
    <xf numFmtId="0" fontId="3" fillId="0" borderId="0" xfId="0" applyFont="1" applyAlignment="1">
      <alignment horizontal="center" vertical="top" wrapText="1" shrinkToFit="1" readingOrder="1"/>
    </xf>
    <xf numFmtId="0" fontId="1" fillId="2" borderId="0" xfId="0" applyFont="1" applyFill="1" applyAlignment="1">
      <alignment horizontal="center" vertical="top" wrapText="1" shrinkToFit="1" readingOrder="1"/>
    </xf>
    <xf numFmtId="49" fontId="2" fillId="2" borderId="0" xfId="0" applyNumberFormat="1" applyFont="1" applyFill="1" applyAlignment="1">
      <alignment horizontal="center" vertical="top" wrapText="1" shrinkToFit="1" readingOrder="1"/>
    </xf>
    <xf numFmtId="0" fontId="3" fillId="2" borderId="0" xfId="0" applyFont="1" applyFill="1" applyAlignment="1">
      <alignment horizontal="left" vertical="top" readingOrder="1"/>
    </xf>
    <xf numFmtId="0" fontId="4" fillId="0" borderId="0" xfId="0" applyFont="1" applyAlignment="1">
      <alignment horizontal="center" vertical="top" wrapText="1" shrinkToFit="1" readingOrder="1"/>
    </xf>
    <xf numFmtId="0" fontId="3" fillId="0" borderId="0" xfId="0" applyFont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9525</xdr:rowOff>
    </xdr:from>
    <xdr:to>
      <xdr:col>34</xdr:col>
      <xdr:colOff>266700</xdr:colOff>
      <xdr:row>6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oneCell">
    <xdr:from>
      <xdr:col>28</xdr:col>
      <xdr:colOff>0</xdr:colOff>
      <xdr:row>10</xdr:row>
      <xdr:rowOff>0</xdr:rowOff>
    </xdr:from>
    <xdr:to>
      <xdr:col>29</xdr:col>
      <xdr:colOff>0</xdr:colOff>
      <xdr:row>14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37</xdr:col>
      <xdr:colOff>47625</xdr:colOff>
      <xdr:row>9</xdr:row>
      <xdr:rowOff>533400</xdr:rowOff>
    </xdr:from>
    <xdr:to>
      <xdr:col>40</xdr:col>
      <xdr:colOff>38100</xdr:colOff>
      <xdr:row>14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553325" y="2228850"/>
          <a:ext cx="1219200" cy="600075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11</xdr:row>
      <xdr:rowOff>0</xdr:rowOff>
    </xdr:from>
    <xdr:to>
      <xdr:col>33</xdr:col>
      <xdr:colOff>0</xdr:colOff>
      <xdr:row>14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31</xdr:col>
      <xdr:colOff>104775</xdr:colOff>
      <xdr:row>22</xdr:row>
      <xdr:rowOff>9525</xdr:rowOff>
    </xdr:to>
    <xdr:cxnSp macro="">
      <xdr:nvCxnSpPr>
        <xdr:cNvPr id="10" name="Straight Connector 5">
          <a:extLst>
            <a:ext uri="{FF2B5EF4-FFF2-40B4-BE49-F238E27FC236}">
              <a16:creationId xmlns:a16="http://schemas.microsoft.com/office/drawing/2014/main" id="{B18673E8-1C1C-4B4F-A7DE-B594DEE5547F}"/>
            </a:ext>
          </a:extLst>
        </xdr:cNvPr>
        <xdr:cNvCxnSpPr/>
      </xdr:nvCxnSpPr>
      <xdr:spPr>
        <a:xfrm>
          <a:off x="257175" y="13344525"/>
          <a:ext cx="7191375" cy="0"/>
        </a:xfrm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</xdr:col>
      <xdr:colOff>0</xdr:colOff>
      <xdr:row>25</xdr:row>
      <xdr:rowOff>9525</xdr:rowOff>
    </xdr:from>
    <xdr:to>
      <xdr:col>31</xdr:col>
      <xdr:colOff>104775</xdr:colOff>
      <xdr:row>25</xdr:row>
      <xdr:rowOff>9525</xdr:rowOff>
    </xdr:to>
    <xdr:cxnSp macro="">
      <xdr:nvCxnSpPr>
        <xdr:cNvPr id="11" name="Straight Connector 6">
          <a:extLst>
            <a:ext uri="{FF2B5EF4-FFF2-40B4-BE49-F238E27FC236}">
              <a16:creationId xmlns:a16="http://schemas.microsoft.com/office/drawing/2014/main" id="{1A6095B1-7DF0-4DE5-8377-5C033A9D87B5}"/>
            </a:ext>
          </a:extLst>
        </xdr:cNvPr>
        <xdr:cNvCxnSpPr/>
      </xdr:nvCxnSpPr>
      <xdr:spPr>
        <a:xfrm>
          <a:off x="257175" y="13716000"/>
          <a:ext cx="7191375" cy="0"/>
        </a:xfrm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8</xdr:col>
      <xdr:colOff>0</xdr:colOff>
      <xdr:row>29</xdr:row>
      <xdr:rowOff>9525</xdr:rowOff>
    </xdr:from>
    <xdr:to>
      <xdr:col>11</xdr:col>
      <xdr:colOff>38100</xdr:colOff>
      <xdr:row>29</xdr:row>
      <xdr:rowOff>9525</xdr:rowOff>
    </xdr:to>
    <xdr:cxnSp macro="">
      <xdr:nvCxnSpPr>
        <xdr:cNvPr id="12" name="Straight Connector 7">
          <a:extLst>
            <a:ext uri="{FF2B5EF4-FFF2-40B4-BE49-F238E27FC236}">
              <a16:creationId xmlns:a16="http://schemas.microsoft.com/office/drawing/2014/main" id="{90BD5659-035E-4CFF-8678-7D2CAC9C3C75}"/>
            </a:ext>
          </a:extLst>
        </xdr:cNvPr>
        <xdr:cNvCxnSpPr/>
      </xdr:nvCxnSpPr>
      <xdr:spPr>
        <a:xfrm>
          <a:off x="2524125" y="14173200"/>
          <a:ext cx="504825" cy="0"/>
        </a:xfrm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15</xdr:col>
      <xdr:colOff>0</xdr:colOff>
      <xdr:row>29</xdr:row>
      <xdr:rowOff>9525</xdr:rowOff>
    </xdr:from>
    <xdr:to>
      <xdr:col>19</xdr:col>
      <xdr:colOff>352425</xdr:colOff>
      <xdr:row>29</xdr:row>
      <xdr:rowOff>9525</xdr:rowOff>
    </xdr:to>
    <xdr:cxnSp macro="">
      <xdr:nvCxnSpPr>
        <xdr:cNvPr id="13" name="Straight Connector 8">
          <a:extLst>
            <a:ext uri="{FF2B5EF4-FFF2-40B4-BE49-F238E27FC236}">
              <a16:creationId xmlns:a16="http://schemas.microsoft.com/office/drawing/2014/main" id="{7083DDCC-E106-4F2C-BD93-3DC292B887D8}"/>
            </a:ext>
          </a:extLst>
        </xdr:cNvPr>
        <xdr:cNvCxnSpPr/>
      </xdr:nvCxnSpPr>
      <xdr:spPr>
        <a:xfrm>
          <a:off x="3200400" y="14173200"/>
          <a:ext cx="1266825" cy="0"/>
        </a:xfrm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r-pro.ru/nmccom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Q34"/>
  <sheetViews>
    <sheetView tabSelected="1" topLeftCell="A3" workbookViewId="0">
      <selection activeCell="C15" sqref="C15:C17"/>
    </sheetView>
  </sheetViews>
  <sheetFormatPr defaultRowHeight="15" x14ac:dyDescent="0.25"/>
  <cols>
    <col min="1" max="1" width="3.85546875" customWidth="1"/>
    <col min="2" max="2" width="0.28515625" customWidth="1"/>
    <col min="3" max="3" width="19.42578125" customWidth="1"/>
    <col min="4" max="4" width="6.7109375" customWidth="1"/>
    <col min="5" max="5" width="3.85546875" customWidth="1"/>
    <col min="6" max="6" width="2" customWidth="1"/>
    <col min="7" max="8" width="0.85546875" customWidth="1"/>
    <col min="9" max="9" width="0.7109375" customWidth="1"/>
    <col min="10" max="10" width="2.5703125" customWidth="1"/>
    <col min="11" max="11" width="3.7109375" customWidth="1"/>
    <col min="12" max="12" width="0.5703125" customWidth="1"/>
    <col min="13" max="13" width="0.85546875" customWidth="1"/>
    <col min="14" max="14" width="2.42578125" customWidth="1"/>
    <col min="15" max="15" width="0.7109375" customWidth="1"/>
    <col min="16" max="16" width="6.85546875" customWidth="1"/>
    <col min="17" max="17" width="2.7109375" customWidth="1"/>
    <col min="18" max="18" width="1.7109375" customWidth="1"/>
    <col min="19" max="19" width="2.42578125" customWidth="1"/>
    <col min="20" max="20" width="5.28515625" customWidth="1"/>
    <col min="21" max="21" width="0.85546875" customWidth="1"/>
    <col min="22" max="22" width="0.7109375" hidden="1" customWidth="1"/>
    <col min="23" max="23" width="6.85546875" hidden="1" customWidth="1"/>
    <col min="24" max="24" width="1.42578125" hidden="1" customWidth="1"/>
    <col min="25" max="25" width="0.7109375" hidden="1" customWidth="1"/>
    <col min="26" max="26" width="7.85546875" hidden="1" customWidth="1"/>
    <col min="27" max="27" width="9.28515625" customWidth="1"/>
    <col min="28" max="28" width="0.140625" customWidth="1"/>
    <col min="29" max="29" width="12" customWidth="1"/>
    <col min="30" max="31" width="0.140625" customWidth="1"/>
    <col min="32" max="32" width="1.5703125" customWidth="1"/>
    <col min="33" max="33" width="8.140625" customWidth="1"/>
    <col min="34" max="34" width="0.140625" customWidth="1"/>
    <col min="35" max="36" width="4" customWidth="1"/>
    <col min="37" max="37" width="3.7109375" customWidth="1"/>
    <col min="38" max="38" width="9.28515625" customWidth="1"/>
    <col min="39" max="39" width="9" customWidth="1"/>
    <col min="40" max="40" width="0.140625" customWidth="1"/>
    <col min="42" max="42" width="10.85546875" customWidth="1"/>
    <col min="43" max="43" width="1.7109375" customWidth="1"/>
  </cols>
  <sheetData>
    <row r="1" spans="1:43" ht="15" hidden="1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</row>
    <row r="2" spans="1:43" ht="16.5" hidden="1" customHeight="1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</row>
    <row r="3" spans="1:43" ht="0.7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</row>
    <row r="4" spans="1:43" ht="39" customHeight="1" x14ac:dyDescent="0.25">
      <c r="A4" s="54" t="s">
        <v>27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</row>
    <row r="5" spans="1:43" ht="48.75" customHeight="1" x14ac:dyDescent="0.25">
      <c r="A5" s="55" t="s">
        <v>28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</row>
    <row r="6" spans="1:43" ht="18" customHeight="1" x14ac:dyDescent="0.25">
      <c r="A6" s="6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43" ht="1.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43" ht="16.5" customHeight="1" x14ac:dyDescent="0.25">
      <c r="P8" s="50" t="s">
        <v>2</v>
      </c>
      <c r="Q8" s="50"/>
      <c r="R8" s="50"/>
      <c r="S8" s="50"/>
      <c r="T8" s="50"/>
      <c r="U8" s="50"/>
      <c r="V8" s="50"/>
    </row>
    <row r="9" spans="1:43" ht="9" customHeight="1" x14ac:dyDescent="0.25"/>
    <row r="10" spans="1:43" ht="51" customHeight="1" x14ac:dyDescent="0.25">
      <c r="A10" s="26" t="s">
        <v>3</v>
      </c>
      <c r="B10" s="26"/>
      <c r="C10" s="26" t="s">
        <v>4</v>
      </c>
      <c r="D10" s="26" t="s">
        <v>5</v>
      </c>
      <c r="E10" s="26" t="s">
        <v>6</v>
      </c>
      <c r="F10" s="26"/>
      <c r="G10" s="26"/>
      <c r="H10" s="26" t="s">
        <v>7</v>
      </c>
      <c r="I10" s="26"/>
      <c r="J10" s="26"/>
      <c r="K10" s="26"/>
      <c r="L10" s="26"/>
      <c r="M10" s="26"/>
      <c r="N10" s="26"/>
      <c r="O10" s="26" t="s">
        <v>8</v>
      </c>
      <c r="P10" s="26"/>
      <c r="Q10" s="26"/>
      <c r="R10" s="26" t="s">
        <v>9</v>
      </c>
      <c r="S10" s="26"/>
      <c r="T10" s="26"/>
      <c r="U10" s="26"/>
      <c r="V10" s="26" t="s">
        <v>10</v>
      </c>
      <c r="W10" s="26"/>
      <c r="X10" s="26"/>
      <c r="Y10" s="26" t="s">
        <v>11</v>
      </c>
      <c r="Z10" s="26"/>
      <c r="AA10" s="45" t="s">
        <v>12</v>
      </c>
      <c r="AB10" s="46" t="s">
        <v>13</v>
      </c>
      <c r="AC10" s="46"/>
      <c r="AD10" s="46"/>
      <c r="AE10" s="46" t="s">
        <v>14</v>
      </c>
      <c r="AF10" s="46"/>
      <c r="AG10" s="46"/>
      <c r="AH10" s="46"/>
      <c r="AI10" s="30" t="s">
        <v>30</v>
      </c>
      <c r="AJ10" s="30"/>
      <c r="AK10" s="30"/>
      <c r="AL10" s="31" t="s">
        <v>15</v>
      </c>
      <c r="AM10" s="31"/>
      <c r="AN10" s="32"/>
      <c r="AO10" s="47"/>
      <c r="AP10" s="47"/>
      <c r="AQ10" s="47"/>
    </row>
    <row r="11" spans="1:43" ht="7.5" customHeight="1" x14ac:dyDescent="0.25">
      <c r="A11" s="26"/>
      <c r="B11" s="26"/>
      <c r="C11" s="26"/>
      <c r="D11" s="26"/>
      <c r="E11" s="26"/>
      <c r="F11" s="26"/>
      <c r="G11" s="26"/>
      <c r="H11" s="35" t="s">
        <v>31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7"/>
      <c r="V11" s="3"/>
      <c r="W11" s="3"/>
      <c r="X11" s="3"/>
      <c r="Y11" s="3"/>
      <c r="Z11" s="3"/>
      <c r="AA11" s="45"/>
      <c r="AB11" s="33"/>
      <c r="AD11" s="34"/>
      <c r="AE11" s="46"/>
      <c r="AF11" s="46"/>
      <c r="AG11" s="46"/>
      <c r="AH11" s="46"/>
      <c r="AI11" s="30"/>
      <c r="AJ11" s="30"/>
      <c r="AK11" s="30"/>
      <c r="AN11" s="44"/>
      <c r="AO11" s="47"/>
      <c r="AP11" s="47"/>
      <c r="AQ11" s="47"/>
    </row>
    <row r="12" spans="1:43" ht="21" customHeight="1" x14ac:dyDescent="0.25">
      <c r="A12" s="26"/>
      <c r="B12" s="26"/>
      <c r="C12" s="26"/>
      <c r="D12" s="26"/>
      <c r="E12" s="26"/>
      <c r="F12" s="26"/>
      <c r="G12" s="26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40"/>
      <c r="V12" s="3"/>
      <c r="W12" s="3"/>
      <c r="X12" s="3"/>
      <c r="Y12" s="3"/>
      <c r="Z12" s="3"/>
      <c r="AA12" s="45"/>
      <c r="AB12" s="33"/>
      <c r="AD12" s="34"/>
      <c r="AE12" s="1"/>
      <c r="AH12" s="2"/>
      <c r="AI12" s="30"/>
      <c r="AJ12" s="30"/>
      <c r="AK12" s="30"/>
      <c r="AN12" s="44"/>
      <c r="AO12" s="47"/>
      <c r="AP12" s="47"/>
      <c r="AQ12" s="47"/>
    </row>
    <row r="13" spans="1:43" ht="3.75" hidden="1" customHeight="1" x14ac:dyDescent="0.25">
      <c r="A13" s="26"/>
      <c r="B13" s="26"/>
      <c r="C13" s="26"/>
      <c r="D13" s="26"/>
      <c r="E13" s="26"/>
      <c r="F13" s="26"/>
      <c r="G13" s="26"/>
      <c r="H13" s="41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3"/>
      <c r="V13" s="3"/>
      <c r="W13" s="3"/>
      <c r="X13" s="3"/>
      <c r="Y13" s="3"/>
      <c r="Z13" s="3"/>
      <c r="AA13" s="45"/>
      <c r="AB13" s="33"/>
      <c r="AD13" s="34"/>
      <c r="AE13" s="1"/>
      <c r="AF13" s="44"/>
      <c r="AG13" s="44"/>
      <c r="AH13" s="2"/>
      <c r="AI13" s="30"/>
      <c r="AJ13" s="30"/>
      <c r="AK13" s="30"/>
      <c r="AN13" s="44"/>
      <c r="AO13" s="47"/>
      <c r="AP13" s="47"/>
      <c r="AQ13" s="47"/>
    </row>
    <row r="14" spans="1:43" ht="0.75" customHeight="1" x14ac:dyDescent="0.25">
      <c r="A14" s="26"/>
      <c r="B14" s="26"/>
      <c r="C14" s="26"/>
      <c r="D14" s="26"/>
      <c r="E14" s="26"/>
      <c r="F14" s="26"/>
      <c r="G14" s="2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45"/>
      <c r="AI14" s="30"/>
      <c r="AJ14" s="30"/>
      <c r="AK14" s="30"/>
      <c r="AN14" s="44"/>
      <c r="AO14" s="47"/>
      <c r="AP14" s="47"/>
      <c r="AQ14" s="47"/>
    </row>
    <row r="15" spans="1:43" ht="21" customHeight="1" x14ac:dyDescent="0.25">
      <c r="A15" s="26">
        <v>4</v>
      </c>
      <c r="B15" s="26"/>
      <c r="C15" s="27" t="s">
        <v>37</v>
      </c>
      <c r="D15" s="28">
        <v>100</v>
      </c>
      <c r="E15" s="27" t="s">
        <v>16</v>
      </c>
      <c r="F15" s="27"/>
      <c r="G15" s="27"/>
      <c r="H15" s="29">
        <v>995</v>
      </c>
      <c r="I15" s="29"/>
      <c r="J15" s="29"/>
      <c r="K15" s="29"/>
      <c r="L15" s="29"/>
      <c r="M15" s="29"/>
      <c r="N15" s="29"/>
      <c r="O15" s="29">
        <v>880</v>
      </c>
      <c r="P15" s="29"/>
      <c r="Q15" s="29"/>
      <c r="R15" s="29">
        <v>1100</v>
      </c>
      <c r="S15" s="29"/>
      <c r="T15" s="29"/>
      <c r="U15" s="29"/>
      <c r="V15" s="29"/>
      <c r="W15" s="29"/>
      <c r="X15" s="29"/>
      <c r="Y15" s="29"/>
      <c r="Z15" s="29"/>
      <c r="AA15" s="15">
        <f>ROUND(AVERAGE(H15,O15,R15), 2)</f>
        <v>991.67</v>
      </c>
      <c r="AB15" s="16">
        <f>STDEV(H15,O15,R15)</f>
        <v>110.03787226829375</v>
      </c>
      <c r="AC15" s="16"/>
      <c r="AD15" s="16"/>
      <c r="AE15" s="16">
        <f>AB15/AA15*100</f>
        <v>11.096218728840618</v>
      </c>
      <c r="AF15" s="16"/>
      <c r="AG15" s="16"/>
      <c r="AH15" s="16"/>
      <c r="AI15" s="16">
        <f t="shared" ref="AI15" si="0">ROUND(MIN(H15,O15,R15), 2)</f>
        <v>880</v>
      </c>
      <c r="AJ15" s="16"/>
      <c r="AK15" s="16"/>
      <c r="AL15" s="17">
        <f t="shared" ref="AL15" si="1">AI15*D15</f>
        <v>88000</v>
      </c>
      <c r="AM15" s="17"/>
      <c r="AN15" s="18"/>
      <c r="AO15" s="48"/>
      <c r="AP15" s="48"/>
      <c r="AQ15" s="48"/>
    </row>
    <row r="16" spans="1:43" ht="36" customHeight="1" x14ac:dyDescent="0.25">
      <c r="A16" s="26"/>
      <c r="B16" s="26"/>
      <c r="C16" s="27"/>
      <c r="D16" s="28"/>
      <c r="E16" s="27"/>
      <c r="F16" s="27"/>
      <c r="G16" s="27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  <c r="S16" s="22"/>
      <c r="T16" s="22"/>
      <c r="U16" s="23"/>
      <c r="V16" s="24" t="s">
        <v>17</v>
      </c>
      <c r="W16" s="24"/>
      <c r="X16" s="24"/>
      <c r="Y16" s="24" t="s">
        <v>17</v>
      </c>
      <c r="Z16" s="24"/>
      <c r="AA16" s="15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9"/>
      <c r="AM16" s="19"/>
      <c r="AN16" s="20"/>
      <c r="AO16" s="48"/>
      <c r="AP16" s="48"/>
      <c r="AQ16" s="48"/>
    </row>
    <row r="17" spans="1:43" ht="0.75" customHeight="1" x14ac:dyDescent="0.25">
      <c r="A17" s="26"/>
      <c r="B17" s="26"/>
      <c r="C17" s="27"/>
      <c r="D17" s="28"/>
      <c r="E17" s="27"/>
      <c r="F17" s="27"/>
      <c r="G17" s="27"/>
      <c r="H17" s="25">
        <f>ROUND(MIN(1, 1 + 13/100), 2)</f>
        <v>1</v>
      </c>
      <c r="I17" s="25"/>
      <c r="J17" s="25"/>
      <c r="K17" s="25"/>
      <c r="L17" s="25"/>
      <c r="M17" s="25"/>
      <c r="N17" s="25"/>
      <c r="O17" s="25">
        <f>ROUND(MIN(1, 1 + 13/100), 2)</f>
        <v>1</v>
      </c>
      <c r="P17" s="25"/>
      <c r="Q17" s="25"/>
      <c r="R17" s="25">
        <f>ROUND(MIN(1, 1 + 13/100), 2)</f>
        <v>1</v>
      </c>
      <c r="S17" s="25"/>
      <c r="T17" s="25"/>
      <c r="U17" s="25"/>
      <c r="V17" s="25"/>
      <c r="W17" s="25"/>
      <c r="X17" s="25"/>
      <c r="Y17" s="25"/>
      <c r="Z17" s="25"/>
      <c r="AA17" s="15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9"/>
      <c r="AM17" s="19"/>
      <c r="AN17" s="20"/>
      <c r="AO17" s="4"/>
      <c r="AP17" s="4"/>
      <c r="AQ17" s="4"/>
    </row>
    <row r="18" spans="1:43" ht="18.75" customHeight="1" x14ac:dyDescent="0.25">
      <c r="B18" s="12" t="s">
        <v>18</v>
      </c>
      <c r="C18" s="12"/>
      <c r="AL18" s="13">
        <f>SUM(AL15)</f>
        <v>88000</v>
      </c>
      <c r="AM18" s="13"/>
      <c r="AO18" s="49"/>
      <c r="AP18" s="49"/>
      <c r="AQ18" s="49"/>
    </row>
    <row r="19" spans="1:43" ht="74.25" customHeight="1" x14ac:dyDescent="0.25">
      <c r="B19" s="9" t="s">
        <v>19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</row>
    <row r="20" spans="1:43" ht="16.5" customHeigh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</row>
    <row r="21" spans="1:43" ht="10.5" customHeight="1" x14ac:dyDescent="0.25"/>
    <row r="22" spans="1:43" ht="20.25" customHeight="1" x14ac:dyDescent="0.25">
      <c r="B22" s="7" t="s">
        <v>33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43" ht="0.75" hidden="1" customHeight="1" x14ac:dyDescent="0.25"/>
    <row r="24" spans="1:43" ht="12.75" customHeight="1" x14ac:dyDescent="0.25">
      <c r="C24" s="50" t="s">
        <v>20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43" ht="15.75" customHeight="1" x14ac:dyDescent="0.25">
      <c r="C25" s="8" t="s">
        <v>34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43" ht="1.5" customHeight="1" x14ac:dyDescent="0.25"/>
    <row r="27" spans="1:43" ht="17.25" customHeight="1" x14ac:dyDescent="0.25">
      <c r="F27" s="9" t="s">
        <v>21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43" ht="9.75" customHeight="1" x14ac:dyDescent="0.25">
      <c r="B28" s="10" t="s">
        <v>22</v>
      </c>
      <c r="C28" s="10"/>
      <c r="D28" s="10"/>
      <c r="E28" s="10"/>
      <c r="F28" s="10"/>
      <c r="H28" s="10" t="s">
        <v>23</v>
      </c>
      <c r="I28" s="10"/>
      <c r="J28" s="11">
        <v>1</v>
      </c>
      <c r="K28" s="11"/>
      <c r="L28" s="10" t="s">
        <v>23</v>
      </c>
      <c r="M28" s="10"/>
      <c r="P28" s="11" t="s">
        <v>35</v>
      </c>
      <c r="Q28" s="11"/>
      <c r="R28" s="11"/>
      <c r="S28" s="11"/>
      <c r="T28" s="11"/>
      <c r="W28" s="11">
        <v>2021</v>
      </c>
    </row>
    <row r="29" spans="1:43" ht="7.5" customHeight="1" x14ac:dyDescent="0.25">
      <c r="B29" s="10"/>
      <c r="C29" s="10"/>
      <c r="D29" s="10"/>
      <c r="E29" s="10"/>
      <c r="F29" s="10"/>
      <c r="H29" s="10"/>
      <c r="I29" s="10"/>
      <c r="J29" s="11"/>
      <c r="K29" s="11"/>
      <c r="L29" s="10"/>
      <c r="M29" s="10"/>
      <c r="P29" s="11"/>
      <c r="Q29" s="11"/>
      <c r="R29" s="11"/>
      <c r="S29" s="11"/>
      <c r="T29" s="11"/>
      <c r="W29" s="11"/>
      <c r="X29" s="9" t="s">
        <v>24</v>
      </c>
      <c r="Y29" s="9"/>
    </row>
    <row r="30" spans="1:43" ht="1.5" customHeight="1" x14ac:dyDescent="0.25">
      <c r="B30" s="10"/>
      <c r="C30" s="10"/>
      <c r="D30" s="10"/>
      <c r="E30" s="10"/>
      <c r="F30" s="10"/>
      <c r="X30" s="9"/>
      <c r="Y30" s="9"/>
    </row>
    <row r="31" spans="1:43" ht="3" customHeight="1" x14ac:dyDescent="0.25">
      <c r="X31" s="9"/>
      <c r="Y31" s="9"/>
    </row>
    <row r="32" spans="1:43" ht="15" customHeight="1" x14ac:dyDescent="0.25">
      <c r="B32" s="10" t="s">
        <v>25</v>
      </c>
      <c r="C32" s="10"/>
      <c r="D32" s="10"/>
      <c r="E32" s="8" t="s">
        <v>36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2:38" ht="14.25" customHeight="1" x14ac:dyDescent="0.25">
      <c r="B33" s="10" t="s">
        <v>26</v>
      </c>
      <c r="C33" s="10"/>
      <c r="D33" s="10"/>
      <c r="E33" s="8" t="s">
        <v>29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2:38" ht="6.75" customHeight="1" x14ac:dyDescent="0.25">
      <c r="AK34" s="5"/>
      <c r="AL34" s="5"/>
    </row>
  </sheetData>
  <mergeCells count="74">
    <mergeCell ref="AO10:AQ14"/>
    <mergeCell ref="AO15:AQ16"/>
    <mergeCell ref="AO18:AQ18"/>
    <mergeCell ref="C24:P24"/>
    <mergeCell ref="A1:AM1"/>
    <mergeCell ref="A2:AM2"/>
    <mergeCell ref="A3:AM3"/>
    <mergeCell ref="A4:AM4"/>
    <mergeCell ref="A5:AM5"/>
    <mergeCell ref="P8:V8"/>
    <mergeCell ref="A10:B14"/>
    <mergeCell ref="C10:C14"/>
    <mergeCell ref="D10:D14"/>
    <mergeCell ref="E10:G14"/>
    <mergeCell ref="H10:N10"/>
    <mergeCell ref="O10:Q10"/>
    <mergeCell ref="AI10:AK14"/>
    <mergeCell ref="AL10:AN10"/>
    <mergeCell ref="AB11:AB13"/>
    <mergeCell ref="AD11:AD13"/>
    <mergeCell ref="H11:U12"/>
    <mergeCell ref="H13:U13"/>
    <mergeCell ref="AN11:AN14"/>
    <mergeCell ref="AF13:AG13"/>
    <mergeCell ref="R10:U10"/>
    <mergeCell ref="V10:X10"/>
    <mergeCell ref="Y10:Z10"/>
    <mergeCell ref="AA10:AA14"/>
    <mergeCell ref="AB10:AD10"/>
    <mergeCell ref="AE10:AH11"/>
    <mergeCell ref="R17:U17"/>
    <mergeCell ref="V17:X17"/>
    <mergeCell ref="Y17:Z17"/>
    <mergeCell ref="A15:B17"/>
    <mergeCell ref="C15:C17"/>
    <mergeCell ref="D15:D17"/>
    <mergeCell ref="E15:G17"/>
    <mergeCell ref="H15:N15"/>
    <mergeCell ref="O15:Q15"/>
    <mergeCell ref="R15:U15"/>
    <mergeCell ref="V15:X15"/>
    <mergeCell ref="Y15:Z15"/>
    <mergeCell ref="B18:C18"/>
    <mergeCell ref="AL18:AM18"/>
    <mergeCell ref="B19:AM19"/>
    <mergeCell ref="B20:AM20"/>
    <mergeCell ref="AA15:AA17"/>
    <mergeCell ref="AB15:AD17"/>
    <mergeCell ref="AE15:AH17"/>
    <mergeCell ref="AI15:AK17"/>
    <mergeCell ref="AL15:AN17"/>
    <mergeCell ref="H16:N16"/>
    <mergeCell ref="O16:Q16"/>
    <mergeCell ref="R16:U16"/>
    <mergeCell ref="V16:X16"/>
    <mergeCell ref="Y16:Z16"/>
    <mergeCell ref="H17:N17"/>
    <mergeCell ref="O17:Q17"/>
    <mergeCell ref="AK34:AL34"/>
    <mergeCell ref="A6:AM7"/>
    <mergeCell ref="B22:R22"/>
    <mergeCell ref="C25:AC25"/>
    <mergeCell ref="F27:S27"/>
    <mergeCell ref="B28:F30"/>
    <mergeCell ref="H28:I29"/>
    <mergeCell ref="J28:K29"/>
    <mergeCell ref="L28:M29"/>
    <mergeCell ref="P28:T29"/>
    <mergeCell ref="W28:W29"/>
    <mergeCell ref="X29:Y31"/>
    <mergeCell ref="B32:D32"/>
    <mergeCell ref="E32:T32"/>
    <mergeCell ref="B33:D33"/>
    <mergeCell ref="E33:T33"/>
  </mergeCells>
  <hyperlinks>
    <hyperlink ref="A2" r:id="rId1" xr:uid="{00000000-0004-0000-0000-000000000000}"/>
  </hyperlinks>
  <pageMargins left="0.11999999731779099" right="0" top="0.15000000596046448" bottom="0" header="0.3" footer="0.3"/>
  <pageSetup paperSize="9" scale="94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Губернаторова Диана Нурислямовна</dc:creator>
  <cp:lastModifiedBy>Юрист</cp:lastModifiedBy>
  <cp:lastPrinted>2025-01-27T06:38:48Z</cp:lastPrinted>
  <dcterms:created xsi:type="dcterms:W3CDTF">2021-11-14T09:19:46Z</dcterms:created>
  <dcterms:modified xsi:type="dcterms:W3CDTF">2026-09-01T06:01:38Z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