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asilev_YG\Desktop\Поставка расходных материалов для карточного принтера\"/>
    </mc:Choice>
  </mc:AlternateContent>
  <xr:revisionPtr revIDLastSave="0" documentId="13_ncr:1_{70DBB1C9-0A6C-42DB-A039-10D2C16BCAB1}" xr6:coauthVersionLast="47" xr6:coauthVersionMax="47" xr10:uidLastSave="{00000000-0000-0000-0000-000000000000}"/>
  <bookViews>
    <workbookView xWindow="3420" yWindow="1770" windowWidth="23220" windowHeight="1320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Лист1!$A$1:$T$19</definedName>
  </definedNames>
  <calcPr calcId="191029"/>
</workbook>
</file>

<file path=xl/calcChain.xml><?xml version="1.0" encoding="utf-8"?>
<calcChain xmlns="http://schemas.openxmlformats.org/spreadsheetml/2006/main">
  <c r="H16" i="1" l="1"/>
  <c r="G16" i="1"/>
  <c r="F16" i="1"/>
  <c r="M16" i="1"/>
  <c r="Q16" i="1" s="1"/>
  <c r="R16" i="1" s="1"/>
  <c r="S16" i="1" s="1"/>
  <c r="T16" i="1" s="1"/>
  <c r="L16" i="1"/>
  <c r="N16" i="1" s="1"/>
  <c r="O16" i="1" s="1"/>
  <c r="P16" i="1" s="1"/>
  <c r="M15" i="1"/>
  <c r="Q15" i="1" s="1"/>
  <c r="R15" i="1" s="1"/>
  <c r="S15" i="1" s="1"/>
  <c r="T15" i="1" s="1"/>
  <c r="L15" i="1"/>
  <c r="N15" i="1" s="1"/>
  <c r="O15" i="1" s="1"/>
  <c r="P15" i="1" s="1"/>
  <c r="F17" i="1" l="1"/>
</calcChain>
</file>

<file path=xl/sharedStrings.xml><?xml version="1.0" encoding="utf-8"?>
<sst xmlns="http://schemas.openxmlformats.org/spreadsheetml/2006/main" count="61" uniqueCount="58">
  <si>
    <t>Обоснование начальной (максимальной) цены контракта (НМЦК)</t>
  </si>
  <si>
    <t>Поставка расходных материалов для карточного принтера</t>
  </si>
  <si>
    <t>Основные характеристики объекта закупки:</t>
  </si>
  <si>
    <t>Наименование и описание объекта закупки, в том числе функциональные, технические и качественные характеристики, эксплуатационные характеристики объекта закупки (при необходимости) и показатели, позволяющие определить соответствие закупаемых товаров, работ, услуг установленным заказчиком требованиям, приведены в Техническом задании.</t>
  </si>
  <si>
    <t>Используемый метод определения НМЦК с обоснованием:</t>
  </si>
  <si>
    <t xml:space="preserve">Начальная (максимальная) цена контракта определена методом сопоставимых рыночных цен (анализ рынка).
В соответствие с ч.6 ст. 22 Федерального закона от 05.04.2013г. №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</si>
  <si>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Расчет НМЦК:</t>
  </si>
  <si>
    <t>№ п/п</t>
  </si>
  <si>
    <t>Наименование товаров, работ, услуг (ТРУ)</t>
  </si>
  <si>
    <t>Код продукции по ОКПД2</t>
  </si>
  <si>
    <t>Ед. изм.</t>
  </si>
  <si>
    <t>Кол-во (объем)</t>
  </si>
  <si>
    <t>Цена за ед.изм., руб. (цi)</t>
  </si>
  <si>
    <t>Однородность совокупности значений выявленных цен, используемых в расчете НМЦК</t>
  </si>
  <si>
    <t>Цена, руб.*</t>
  </si>
  <si>
    <t>Средняя арифметическая величина цены единицы ТРУ (&lt;ц&gt;)</t>
  </si>
  <si>
    <t>Кол-во значений цены за ед.изм. ТРУ (n)</t>
  </si>
  <si>
    <t>Среднее квадратичное отклонение (σ)</t>
  </si>
  <si>
    <t>Коэффициент вариации (V)</t>
  </si>
  <si>
    <t xml:space="preserve">Совокупность значений </t>
  </si>
  <si>
    <t xml:space="preserve">НМЦК рын. </t>
  </si>
  <si>
    <t>Цена за единицу изм. (руб.)</t>
  </si>
  <si>
    <t>Цена за единицу изм. с округлением до сотых долей после запятой (руб.)</t>
  </si>
  <si>
    <t>НМЦК рын. с учетом округления цены за единицу (руб.)</t>
  </si>
  <si>
    <t>Источник № 1</t>
  </si>
  <si>
    <t xml:space="preserve"> Источник № 2</t>
  </si>
  <si>
    <t>Источник № 3</t>
  </si>
  <si>
    <t>Реквизиты ИЦИ4</t>
  </si>
  <si>
    <t>Реквизиты ИЦИ5</t>
  </si>
  <si>
    <t>i</t>
  </si>
  <si>
    <t>V&gt;33% - неоднородная 
V&lt;33% - однородная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</si>
  <si>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</si>
  <si>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</si>
  <si>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</si>
  <si>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</si>
  <si>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</si>
  <si>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</si>
  <si>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</si>
  <si>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</si>
  <si>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</si>
  <si>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</si>
  <si>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</si>
  <si>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</si>
  <si>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</si>
  <si>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</si>
  <si>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</si>
  <si>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</si>
  <si>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</si>
  <si>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</si>
  <si>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</si>
  <si>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</si>
  <si>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Лента для полноцветной печати</t>
  </si>
  <si>
    <t>28.99.40.110</t>
  </si>
  <si>
    <t>Штука</t>
  </si>
  <si>
    <t>Карта доступа</t>
  </si>
  <si>
    <t xml:space="preserve"> 26.80.14.000</t>
  </si>
  <si>
    <t>Итого НМЦК, руб.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</si>
  <si>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программных комплексов, в том числе программное обеспечение ресстра контрактов, не позволяет проводить операции с такими значениями. Поэтому в случае необходимости Заказчиком применяется округление  (вниз) таких показателей.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</si>
</sst>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р_._-;\-* #,##0_р_._-;_-* &quot;-&quot;_р_._-;_-@_-"/>
    <numFmt numFmtId="165" formatCode="_-* #,##0.00_р_._-;\-* #,##0.00_р_._-;_-* &quot;-&quot;??_р_._-;_-@_-"/>
  </numFmts>
  <fonts count="13" x14ac:knownFonts="1">
    <font>
      <sz val="10"/>
      <color theme="1"/>
      <name val="Arial Cyr"/>
    </font>
    <font>
      <u/>
      <sz val="10"/>
      <color indexed="20"/>
      <name val="Arial"/>
    </font>
    <font>
      <b/>
      <sz val="12"/>
      <name val="Times New Roman"/>
    </font>
    <font>
      <b/>
      <sz val="10"/>
      <name val="Arial Cyr"/>
    </font>
    <font>
      <sz val="12"/>
      <name val="Times New Roman"/>
    </font>
    <font>
      <sz val="10"/>
      <name val="Times New Roman"/>
    </font>
    <font>
      <sz val="10"/>
      <color theme="1"/>
      <name val="Times New Roman"/>
    </font>
    <font>
      <sz val="8"/>
      <name val="Times New Roman"/>
    </font>
    <font>
      <b/>
      <sz val="10"/>
      <name val="Times New Roman"/>
    </font>
    <font>
      <sz val="14"/>
      <name val="Times New Roman"/>
    </font>
    <font>
      <sz val="14"/>
      <name val="Arial Cyr"/>
    </font>
    <font>
      <sz val="8"/>
      <name val="Arial Cyr"/>
    </font>
    <font>
      <sz val="10"/>
      <color theme="1"/>
      <name val="Arial Cyr"/>
    </font>
  </fonts>
  <fills count="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>
      <alignment vertical="top"/>
    </xf>
    <xf numFmtId="164" fontId="12" fillId="0" borderId="0"/>
  </cellStyleXfs>
  <cellXfs count="61">
    <xf numFmtId="0" fontId="0" fillId="0" borderId="0" xfId="0"/>
    <xf numFmtId="2" fontId="0" fillId="0" borderId="0" xfId="0" applyNumberFormat="1"/>
    <xf numFmtId="0" fontId="0" fillId="2" borderId="0" xfId="0" applyFill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2" xfId="1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0" xfId="0" applyFont="1" applyFill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 wrapText="1"/>
    </xf>
    <xf numFmtId="49" fontId="5" fillId="0" borderId="10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 wrapText="1"/>
    </xf>
    <xf numFmtId="49" fontId="5" fillId="0" borderId="8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</cellXfs>
  <cellStyles count="3">
    <cellStyle name="Обычный" xfId="0" builtinId="0"/>
    <cellStyle name="Открывавшаяся гиперссылка" xfId="1" builtinId="9"/>
    <cellStyle name="Финансовый 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9505</xdr:colOff>
      <xdr:row>12</xdr:row>
      <xdr:rowOff>29020</xdr:rowOff>
    </xdr:from>
    <xdr:to>
      <xdr:col>13</xdr:col>
      <xdr:colOff>1381142</xdr:colOff>
      <xdr:row>12</xdr:row>
      <xdr:rowOff>533547</xdr:rowOff>
    </xdr:to>
    <xdr:pic>
      <xdr:nvPicPr>
        <xdr:cNvPr id="1438" name="Picture 2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11043265" y="3237040"/>
          <a:ext cx="1371636" cy="504526"/>
        </a:xfrm>
        <a:prstGeom prst="rect">
          <a:avLst/>
        </a:prstGeom>
        <a:noFill/>
      </xdr:spPr>
    </xdr:pic>
    <xdr:clientData/>
  </xdr:twoCellAnchor>
  <xdr:twoCellAnchor>
    <xdr:from>
      <xdr:col>14</xdr:col>
      <xdr:colOff>9672</xdr:colOff>
      <xdr:row>12</xdr:row>
      <xdr:rowOff>46879</xdr:rowOff>
    </xdr:from>
    <xdr:to>
      <xdr:col>14</xdr:col>
      <xdr:colOff>961578</xdr:colOff>
      <xdr:row>12</xdr:row>
      <xdr:rowOff>551407</xdr:rowOff>
    </xdr:to>
    <xdr:pic>
      <xdr:nvPicPr>
        <xdr:cNvPr id="1439" name="Picture 1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2445512" y="3254899"/>
          <a:ext cx="951904" cy="50452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4"/>
  <sheetViews>
    <sheetView tabSelected="1" view="pageBreakPreview" zoomScale="70" workbookViewId="0">
      <selection activeCell="D24" sqref="D24"/>
    </sheetView>
  </sheetViews>
  <sheetFormatPr defaultColWidth="9.28515625" defaultRowHeight="12.75" customHeight="1" x14ac:dyDescent="0.2"/>
  <cols>
    <col min="1" max="1" width="5.140625" customWidth="1"/>
    <col min="2" max="2" width="43.140625" customWidth="1"/>
    <col min="3" max="3" width="12.7109375" customWidth="1"/>
    <col min="4" max="4" width="14.42578125" customWidth="1"/>
    <col min="5" max="5" width="7.28515625" customWidth="1"/>
    <col min="6" max="8" width="14.42578125" customWidth="1"/>
    <col min="9" max="10" width="4.42578125" customWidth="1"/>
    <col min="11" max="11" width="5.42578125" customWidth="1"/>
    <col min="12" max="12" width="14.28515625" customWidth="1"/>
    <col min="13" max="13" width="10.85546875" customWidth="1"/>
    <col min="14" max="14" width="21" customWidth="1"/>
    <col min="15" max="15" width="14.7109375" customWidth="1"/>
    <col min="16" max="16" width="21.42578125" customWidth="1"/>
    <col min="17" max="17" width="24.7109375" customWidth="1"/>
    <col min="18" max="18" width="15.5703125" customWidth="1"/>
    <col min="19" max="19" width="14.7109375" customWidth="1"/>
    <col min="20" max="20" width="19.28515625" style="1" customWidth="1"/>
    <col min="21" max="256" width="9.28515625" customWidth="1"/>
  </cols>
  <sheetData>
    <row r="1" spans="1:20" s="2" customFormat="1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s="2" customForma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3.5" customHeight="1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8.600000000000001" customHeight="1" x14ac:dyDescent="0.2"/>
    <row r="5" spans="1:20" ht="50.25" customHeight="1" x14ac:dyDescent="0.2">
      <c r="A5" s="34" t="s">
        <v>2</v>
      </c>
      <c r="B5" s="34"/>
      <c r="C5" s="34"/>
      <c r="D5" s="35" t="s">
        <v>3</v>
      </c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spans="1:20" ht="51" customHeight="1" x14ac:dyDescent="0.2">
      <c r="A6" s="36" t="s">
        <v>4</v>
      </c>
      <c r="B6" s="36"/>
      <c r="C6" s="36"/>
      <c r="D6" s="35" t="s">
        <v>5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 ht="16.5" customHeight="1" x14ac:dyDescent="0.2">
      <c r="A7" s="37" t="s">
        <v>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</row>
    <row r="8" spans="1:20" ht="9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 ht="5.25" customHeight="1" x14ac:dyDescent="0.2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 ht="12.75" hidden="1" customHeight="1" x14ac:dyDescent="0.2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21.75" customHeight="1" x14ac:dyDescent="0.2">
      <c r="A11" s="39" t="s">
        <v>7</v>
      </c>
      <c r="B11" s="40" t="s">
        <v>8</v>
      </c>
      <c r="C11" s="43" t="s">
        <v>9</v>
      </c>
      <c r="D11" s="43" t="s">
        <v>10</v>
      </c>
      <c r="E11" s="43" t="s">
        <v>11</v>
      </c>
      <c r="F11" s="44" t="s">
        <v>12</v>
      </c>
      <c r="G11" s="45"/>
      <c r="H11" s="45"/>
      <c r="I11" s="45"/>
      <c r="J11" s="45"/>
      <c r="K11" s="46"/>
      <c r="L11" s="43" t="s">
        <v>13</v>
      </c>
      <c r="M11" s="43"/>
      <c r="N11" s="43"/>
      <c r="O11" s="43"/>
      <c r="P11" s="43"/>
      <c r="Q11" s="50" t="s">
        <v>14</v>
      </c>
      <c r="R11" s="50"/>
      <c r="S11" s="50"/>
      <c r="T11" s="50"/>
    </row>
    <row r="12" spans="1:20" ht="43.5" customHeight="1" x14ac:dyDescent="0.2">
      <c r="A12" s="39"/>
      <c r="B12" s="41"/>
      <c r="C12" s="43"/>
      <c r="D12" s="43"/>
      <c r="E12" s="43"/>
      <c r="F12" s="47"/>
      <c r="G12" s="48"/>
      <c r="H12" s="48"/>
      <c r="I12" s="48"/>
      <c r="J12" s="48"/>
      <c r="K12" s="49"/>
      <c r="L12" s="40" t="s">
        <v>15</v>
      </c>
      <c r="M12" s="40" t="s">
        <v>16</v>
      </c>
      <c r="N12" s="5" t="s">
        <v>17</v>
      </c>
      <c r="O12" s="5" t="s">
        <v>18</v>
      </c>
      <c r="P12" s="5" t="s">
        <v>19</v>
      </c>
      <c r="Q12" s="5" t="s">
        <v>20</v>
      </c>
      <c r="R12" s="7" t="s">
        <v>21</v>
      </c>
      <c r="S12" s="51" t="s">
        <v>22</v>
      </c>
      <c r="T12" s="53" t="s">
        <v>23</v>
      </c>
    </row>
    <row r="13" spans="1:20" ht="45" customHeight="1" x14ac:dyDescent="0.2">
      <c r="A13" s="39"/>
      <c r="B13" s="42"/>
      <c r="C13" s="43"/>
      <c r="D13" s="43"/>
      <c r="E13" s="43"/>
      <c r="F13" s="8" t="s">
        <v>24</v>
      </c>
      <c r="G13" s="8" t="s">
        <v>25</v>
      </c>
      <c r="H13" s="8" t="s">
        <v>26</v>
      </c>
      <c r="I13" s="8" t="s">
        <v>27</v>
      </c>
      <c r="J13" s="8" t="s">
        <v>28</v>
      </c>
      <c r="K13" s="5" t="s">
        <v>29</v>
      </c>
      <c r="L13" s="42"/>
      <c r="M13" s="42"/>
      <c r="N13" s="5"/>
      <c r="O13" s="5"/>
      <c r="P13" s="5" t="s">
        <v>30</v>
      </c>
      <c r="Q13" s="9"/>
      <c r="R13" s="10"/>
      <c r="S13" s="52"/>
      <c r="T13" s="54"/>
    </row>
    <row r="14" spans="1:20" ht="15" customHeight="1" x14ac:dyDescent="0.2">
      <c r="A14" s="11" t="s">
        <v>31</v>
      </c>
      <c r="B14" s="11" t="s">
        <v>32</v>
      </c>
      <c r="C14" s="11" t="s">
        <v>33</v>
      </c>
      <c r="D14" s="12" t="s">
        <v>34</v>
      </c>
      <c r="E14" s="11" t="s">
        <v>35</v>
      </c>
      <c r="F14" s="11" t="s">
        <v>36</v>
      </c>
      <c r="G14" s="11" t="s">
        <v>37</v>
      </c>
      <c r="H14" s="11" t="s">
        <v>38</v>
      </c>
      <c r="I14" s="11" t="s">
        <v>39</v>
      </c>
      <c r="J14" s="11" t="s">
        <v>40</v>
      </c>
      <c r="K14" s="11" t="s">
        <v>41</v>
      </c>
      <c r="L14" s="11" t="s">
        <v>42</v>
      </c>
      <c r="M14" s="11" t="s">
        <v>43</v>
      </c>
      <c r="N14" s="11" t="s">
        <v>44</v>
      </c>
      <c r="O14" s="11" t="s">
        <v>45</v>
      </c>
      <c r="P14" s="11" t="s">
        <v>46</v>
      </c>
      <c r="Q14" s="11" t="s">
        <v>47</v>
      </c>
      <c r="R14" s="11" t="s">
        <v>48</v>
      </c>
      <c r="S14" s="11" t="s">
        <v>49</v>
      </c>
      <c r="T14" s="13" t="s">
        <v>50</v>
      </c>
    </row>
    <row r="15" spans="1:20" ht="15" customHeight="1" x14ac:dyDescent="0.2">
      <c r="A15" s="4">
        <v>1</v>
      </c>
      <c r="B15" s="14" t="s">
        <v>51</v>
      </c>
      <c r="C15" s="15" t="s">
        <v>52</v>
      </c>
      <c r="D15" s="16" t="s">
        <v>53</v>
      </c>
      <c r="E15" s="15" t="s">
        <v>34</v>
      </c>
      <c r="F15" s="17">
        <v>6928.99</v>
      </c>
      <c r="G15" s="17">
        <v>6929</v>
      </c>
      <c r="H15" s="17">
        <v>7245</v>
      </c>
      <c r="I15" s="6"/>
      <c r="J15" s="6"/>
      <c r="K15" s="18"/>
      <c r="L15" s="19">
        <f t="shared" ref="L15:L16" si="0">AVERAGE(F15:J15)</f>
        <v>7034.329999999999</v>
      </c>
      <c r="M15" s="3">
        <f t="shared" ref="M15:M16" si="1">COUNT(F15:J15)</f>
        <v>3</v>
      </c>
      <c r="N15" s="3">
        <f t="shared" ref="N15:N16" si="2">SQRT((POWER(F15-L15,2)+POWER(G15-L15,2)+POWER(H15-L15,2)+IF(I15=0,0,POWER(I15-L15,2))+IF(J15=0,0,((J15-L15)^2))+IF(K15=0,0,((K15-L15)^2)))/(M15-1))</f>
        <v>182.44557188378133</v>
      </c>
      <c r="O15" s="3">
        <f t="shared" ref="O15:O16" si="3">N15/L15*100</f>
        <v>2.5936453348617614</v>
      </c>
      <c r="P15" s="3" t="str">
        <f t="shared" ref="P15:P16" si="4">IF(O15&gt;33,"неоднородная","однородная")</f>
        <v>однородная</v>
      </c>
      <c r="Q15" s="3">
        <f t="shared" ref="Q15:Q16" si="5">(E15/M15)*SUM(F15:K15)</f>
        <v>28137.319999999996</v>
      </c>
      <c r="R15" s="3">
        <f t="shared" ref="R15:R16" si="6">Q15/E15</f>
        <v>7034.329999999999</v>
      </c>
      <c r="S15" s="3">
        <f t="shared" ref="S15:S16" si="7">ROUND(R15,2)</f>
        <v>7034.33</v>
      </c>
      <c r="T15" s="19">
        <f t="shared" ref="T15:T16" si="8">S15*E15</f>
        <v>28137.32</v>
      </c>
    </row>
    <row r="16" spans="1:20" ht="15" customHeight="1" x14ac:dyDescent="0.2">
      <c r="A16" s="11" t="s">
        <v>32</v>
      </c>
      <c r="B16" s="20" t="s">
        <v>54</v>
      </c>
      <c r="C16" s="21" t="s">
        <v>55</v>
      </c>
      <c r="D16" s="16" t="s">
        <v>53</v>
      </c>
      <c r="E16" s="22">
        <v>400</v>
      </c>
      <c r="F16" s="17">
        <f>15</f>
        <v>15</v>
      </c>
      <c r="G16" s="17">
        <f>2944/200</f>
        <v>14.72</v>
      </c>
      <c r="H16" s="17">
        <f>2944/200</f>
        <v>14.72</v>
      </c>
      <c r="I16" s="6"/>
      <c r="J16" s="6"/>
      <c r="K16" s="18"/>
      <c r="L16" s="19">
        <f t="shared" si="0"/>
        <v>14.813333333333333</v>
      </c>
      <c r="M16" s="3">
        <f t="shared" si="1"/>
        <v>3</v>
      </c>
      <c r="N16" s="3">
        <f t="shared" si="2"/>
        <v>0.16165807537309484</v>
      </c>
      <c r="O16" s="3">
        <f t="shared" si="3"/>
        <v>1.0913011388822784</v>
      </c>
      <c r="P16" s="3" t="str">
        <f t="shared" si="4"/>
        <v>однородная</v>
      </c>
      <c r="Q16" s="3">
        <f t="shared" si="5"/>
        <v>5925.333333333333</v>
      </c>
      <c r="R16" s="3">
        <f t="shared" si="6"/>
        <v>14.813333333333333</v>
      </c>
      <c r="S16" s="3">
        <f t="shared" si="7"/>
        <v>14.81</v>
      </c>
      <c r="T16" s="19">
        <f t="shared" si="8"/>
        <v>5924</v>
      </c>
    </row>
    <row r="17" spans="1:20" s="23" customFormat="1" ht="30" customHeight="1" x14ac:dyDescent="0.2">
      <c r="A17" s="55" t="s">
        <v>56</v>
      </c>
      <c r="B17" s="56"/>
      <c r="C17" s="56"/>
      <c r="D17" s="56"/>
      <c r="E17" s="57"/>
      <c r="F17" s="58">
        <f>SUM(T15:T16)</f>
        <v>34061.32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9"/>
    </row>
    <row r="18" spans="1:20" ht="15" customHeight="1" x14ac:dyDescent="0.2">
      <c r="A18" s="60" t="s">
        <v>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 ht="39.75" customHeight="1" x14ac:dyDescent="0.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0" ht="17.25" customHeight="1" x14ac:dyDescent="0.3">
      <c r="A20" s="24"/>
      <c r="B20" s="25"/>
      <c r="C20" s="26"/>
      <c r="D20" s="26"/>
      <c r="E20" s="27"/>
      <c r="F20" s="27"/>
    </row>
    <row r="21" spans="1:20" ht="19.5" customHeight="1" x14ac:dyDescent="0.3">
      <c r="A21" s="24"/>
      <c r="B21" s="25"/>
      <c r="C21" s="26"/>
      <c r="D21" s="26"/>
      <c r="E21" s="27"/>
      <c r="F21" s="27"/>
    </row>
    <row r="22" spans="1:20" ht="18.75" x14ac:dyDescent="0.3">
      <c r="A22" s="24"/>
      <c r="B22" s="26"/>
      <c r="C22" s="26"/>
      <c r="D22" s="26"/>
      <c r="E22" s="27"/>
      <c r="F22" s="27"/>
    </row>
    <row r="23" spans="1:20" ht="27.75" customHeight="1" x14ac:dyDescent="0.3">
      <c r="A23" s="24"/>
      <c r="B23" s="28"/>
      <c r="C23" s="26"/>
      <c r="D23" s="26"/>
      <c r="E23" s="27"/>
      <c r="F23" s="27"/>
    </row>
    <row r="24" spans="1:20" ht="18.75" x14ac:dyDescent="0.3">
      <c r="A24" s="24"/>
      <c r="B24" s="25"/>
      <c r="C24" s="26"/>
      <c r="D24" s="26"/>
      <c r="E24" s="27"/>
      <c r="F24" s="27"/>
    </row>
    <row r="25" spans="1:20" ht="19.5" customHeight="1" x14ac:dyDescent="0.25">
      <c r="A25" s="24"/>
      <c r="B25" s="27"/>
      <c r="C25" s="27"/>
      <c r="D25" s="27"/>
      <c r="E25" s="27"/>
      <c r="F25" s="27"/>
    </row>
    <row r="26" spans="1:20" ht="18.75" x14ac:dyDescent="0.25">
      <c r="A26" s="24"/>
      <c r="B26" s="27"/>
      <c r="C26" s="27"/>
      <c r="D26" s="27"/>
      <c r="E26" s="27"/>
      <c r="F26" s="27"/>
    </row>
    <row r="27" spans="1:20" ht="18.75" x14ac:dyDescent="0.25">
      <c r="A27" s="24"/>
      <c r="B27" s="27"/>
      <c r="C27" s="27"/>
      <c r="D27" s="27"/>
      <c r="E27" s="27"/>
      <c r="F27" s="27"/>
    </row>
    <row r="28" spans="1:20" ht="18.75" x14ac:dyDescent="0.25">
      <c r="A28" s="24"/>
      <c r="B28" s="27"/>
      <c r="C28" s="27"/>
      <c r="D28" s="27"/>
      <c r="E28" s="27"/>
      <c r="F28" s="27"/>
    </row>
    <row r="29" spans="1:20" ht="18" x14ac:dyDescent="0.25">
      <c r="A29" s="27"/>
      <c r="B29" s="27"/>
      <c r="C29" s="27"/>
      <c r="D29" s="27"/>
      <c r="E29" s="27"/>
      <c r="F29" s="27"/>
    </row>
    <row r="30" spans="1:20" x14ac:dyDescent="0.2"/>
    <row r="31" spans="1:20" x14ac:dyDescent="0.2"/>
    <row r="32" spans="1:20" x14ac:dyDescent="0.2"/>
    <row r="33" spans="2:5" x14ac:dyDescent="0.2">
      <c r="B33" s="29"/>
    </row>
    <row r="34" spans="2:5" x14ac:dyDescent="0.2">
      <c r="C34" s="30"/>
      <c r="D34" s="30"/>
      <c r="E34" s="30"/>
    </row>
  </sheetData>
  <mergeCells count="22">
    <mergeCell ref="A17:E17"/>
    <mergeCell ref="F17:T17"/>
    <mergeCell ref="A18:T19"/>
    <mergeCell ref="A7:T10"/>
    <mergeCell ref="A11:A13"/>
    <mergeCell ref="B11:B13"/>
    <mergeCell ref="C11:C13"/>
    <mergeCell ref="D11:D13"/>
    <mergeCell ref="E11:E13"/>
    <mergeCell ref="F11:K12"/>
    <mergeCell ref="L11:P11"/>
    <mergeCell ref="Q11:T11"/>
    <mergeCell ref="L12:L13"/>
    <mergeCell ref="M12:M13"/>
    <mergeCell ref="S12:S13"/>
    <mergeCell ref="T12:T13"/>
    <mergeCell ref="A1:T2"/>
    <mergeCell ref="A3:T3"/>
    <mergeCell ref="A5:C5"/>
    <mergeCell ref="D5:T5"/>
    <mergeCell ref="A6:C6"/>
    <mergeCell ref="D6:T6"/>
  </mergeCells>
  <pageMargins left="0.15748000000000001" right="0.15748000000000001" top="0.27559099999999992" bottom="0.35433099999999995" header="0.15748000000000001" footer="0.23622000000000001"/>
  <pageSetup paperSize="9" scale="49" fitToHeight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7" sqref="G17"/>
    </sheetView>
  </sheetViews>
  <sheetFormatPr defaultColWidth="9.28515625" defaultRowHeight="12.75" customHeight="1" x14ac:dyDescent="0.2"/>
  <cols>
    <col min="1" max="257" width="9.28515625" customWidth="1"/>
  </cols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Васильев Ян Германович</cp:lastModifiedBy>
  <cp:revision>2</cp:revision>
  <dcterms:created xsi:type="dcterms:W3CDTF">2009-02-06T02:40:00Z</dcterms:created>
  <dcterms:modified xsi:type="dcterms:W3CDTF">2026-08-11T10:35:24Z</dcterms:modified>
  <cp:version>1048576</cp:version>
</cp:coreProperties>
</file>