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HNIAHO\Desktop\2026\Хоз товары\"/>
    </mc:Choice>
  </mc:AlternateContent>
  <bookViews>
    <workbookView xWindow="0" yWindow="0" windowWidth="28800" windowHeight="11730"/>
  </bookViews>
  <sheets>
    <sheet name="Анализ рынка (базовый) (3)" sheetId="1" r:id="rId1"/>
  </sheets>
  <definedNames>
    <definedName name="_xlnm.Print_Area" localSheetId="0">'Анализ рынка (базовый) (3)'!$A$1:$M$19</definedName>
  </definedNames>
  <calcPr calcId="162913"/>
</workbook>
</file>

<file path=xl/calcChain.xml><?xml version="1.0" encoding="utf-8"?>
<calcChain xmlns="http://schemas.openxmlformats.org/spreadsheetml/2006/main">
  <c r="M10" i="1" l="1"/>
  <c r="M11" i="1"/>
  <c r="M9" i="1"/>
  <c r="K10" i="1" l="1"/>
  <c r="L10" i="1" s="1"/>
  <c r="K11" i="1" l="1"/>
  <c r="K9" i="1"/>
  <c r="L11" i="1" l="1"/>
  <c r="M12" i="1"/>
  <c r="L9" i="1"/>
</calcChain>
</file>

<file path=xl/sharedStrings.xml><?xml version="1.0" encoding="utf-8"?>
<sst xmlns="http://schemas.openxmlformats.org/spreadsheetml/2006/main" count="46" uniqueCount="42">
  <si>
    <t>ОБОСНОВАНИЕ НАЧАЛЬНОЙ (МАКСИМАЛЬНОЙ) ЦЕНЫ КОНТРАКТА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</si>
  <si>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</si>
  <si>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</si>
  <si>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</si>
  <si>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№ п/п</t>
  </si>
  <si>
    <t>ОКПД 2 (КТРУ)</t>
  </si>
  <si>
    <t>Объект закупки</t>
  </si>
  <si>
    <t>Основные характеристики объекта закупки</t>
  </si>
  <si>
    <t>Ед. изм.</t>
  </si>
  <si>
    <t>Кол-во</t>
  </si>
  <si>
    <t>Источник ценовой информации 1
Цена, руб.</t>
  </si>
  <si>
    <t>Источник ценовой информации 2
Цена, руб.</t>
  </si>
  <si>
    <t>Источник ценовой информации 3
Цена, руб.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</si>
  <si>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</si>
  <si>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</si>
  <si>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</si>
  <si>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шт</t>
  </si>
  <si>
    <t>ИТОГО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</si>
  <si>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1"/>
        <rFont val="Times New Roman"/>
      </rPr>
      <t>рын</t>
    </r>
    <r>
      <rPr>
        <sz val="11"/>
        <rFont val="Times New Roman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</si>
  <si>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1"/>
        <rFont val="Times New Roman"/>
      </rPr>
      <t xml:space="preserve">i  </t>
    </r>
    <r>
      <rPr>
        <sz val="11"/>
        <rFont val="Times New Roman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</si>
  <si>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* Номер источника информации, указанной в таблице</t>
  </si>
  <si>
    <t>Источник информации 1</t>
  </si>
  <si>
    <t>Источник информации 2</t>
  </si>
  <si>
    <t>Источник информации 3</t>
  </si>
  <si>
    <r>
      <rPr>
        <sz val="11"/>
        <color theme="1"/>
        <rFont val="Times New Roman"/>
        <family val="1"/>
        <charset val="204"/>
      </rPr>
      <t xml:space="preserve">Минимальная цена (руб.)  </t>
    </r>
    <r>
      <rPr>
        <b/>
        <sz val="11"/>
        <color theme="1"/>
        <rFont val="Times New Roman"/>
      </rPr>
      <t xml:space="preserve">                                                                                                 </t>
    </r>
  </si>
  <si>
    <t>Предмет контракта: Поставка хозяйственных товаров</t>
  </si>
  <si>
    <t>https://www.wildberries.ru/catalog/833865869/detail.aspx</t>
  </si>
  <si>
    <t>https://www.ozon.ru/product/polotentse-bannoe-mahrovoe-70h140-500gr-m2-100-hlopok-1239600145/?at=w0tgjpZl0IQLRLDXIgEMnqvfQvv8lPFq09ZKqHGlRqAG&amp;sh=-3HBr3RltA</t>
  </si>
  <si>
    <t>https://www.komus.ru/katalog/tovary-dlya-doma/tekstil-dlya-doma/polotentsa-tsvetnye/nabor-polotenets-makhrovykh-10-shtuk-v-upakovke-50x90-sm-440-g-kv-m-vinnye/p/2343677/?from=searchtip6-1&amp;qid=4157906696</t>
  </si>
  <si>
    <t>Реквизиты документов, на основании которых выполнен расчет Позиция№1</t>
  </si>
  <si>
    <t>Реквизиты документов, на основании которых выполнен расчет Позиция№2</t>
  </si>
  <si>
    <t>Реквизиты документов, на основании которых выполнен расчет Позиция№3</t>
  </si>
  <si>
    <t>https://www.wildberries.ru/catalog/732626099/detail.aspx</t>
  </si>
  <si>
    <t>https://www.ozon.ru/product/polotentse-bannoe-mahrovoe-50h90-sm-hlopok-100-430g-m2-shokolad-267723320/?at=Eqtk7PR9rhRjQwpGSqD1PvoTB0RpNjcy3BpNKsYqlP2G&amp;sh=-3HBr-zdNQ</t>
  </si>
  <si>
    <t xml:space="preserve">Полотенце текстильное
</t>
  </si>
  <si>
    <t xml:space="preserve">Ерш для туалета
</t>
  </si>
  <si>
    <t>https://www.wildberries.ru/catalog/154375665/detail.aspx</t>
  </si>
  <si>
    <t>https://www.ozon.ru/product/ershik-ridberg-toilet-brush-pp-white-3108525062/?at=gpt43krGJsN720PpcnEJO3Wtj06WvzCAOXXR3f6Ogm1K&amp;sh=-3HBr7pL2Q</t>
  </si>
  <si>
    <t>https://www.komus.ru/katalog/khozyajstvennye-tovary/tovary-dlya-vannoj-i-tualeta/ershiki-dlya-sanuzlov/ershik-dlya-unitaza-bruno-s-podstavkoj-iz-plastika-kruglyj/p/1250763/?from=block-123-0_9&amp;qid=5663537885-0-9</t>
  </si>
  <si>
    <t>https://www.komus.ru/katalog/tovary-dlya-doma/tekstil-dlya-doma/polotentsa-tsvetnye/nabor-polotenets-makhrovykh-10-shtuk-v-upakovke-50x90-sm-440-g-kv-m-vinnye/p/2343677/?text=2343677&amp;qid=6278415035</t>
  </si>
  <si>
    <t>13.92.14./13.92.14.000-00000001</t>
  </si>
  <si>
    <t>32.91.19.130-00000005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</si>
</sst>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0" x14ac:knownFonts="1"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3"/>
      <name val="Times New Roman"/>
    </font>
    <font>
      <sz val="11"/>
      <name val="Times New Roman"/>
    </font>
    <font>
      <sz val="12"/>
      <color theme="1"/>
      <name val="Times New Roman"/>
    </font>
    <font>
      <sz val="14"/>
      <name val="Times New Roman"/>
    </font>
    <font>
      <sz val="12"/>
      <name val="Times New Roman"/>
    </font>
    <font>
      <vertAlign val="superscript"/>
      <sz val="11"/>
      <name val="Times New Roman"/>
    </font>
    <font>
      <vertAlign val="subscript"/>
      <sz val="11"/>
      <name val="Times New Roman"/>
    </font>
    <font>
      <sz val="11"/>
      <color indexed="8"/>
      <name val="Calibri"/>
      <family val="2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 applyFill="0" applyBorder="0"/>
    <xf numFmtId="0" fontId="10" fillId="0" borderId="0"/>
    <xf numFmtId="0" fontId="15" fillId="0" borderId="0" applyNumberFormat="0" applyFill="0" applyBorder="0" applyAlignment="0" applyProtection="0"/>
    <xf numFmtId="43" fontId="11" fillId="0" borderId="0" applyFill="0" applyBorder="0" applyAlignment="0" applyProtection="0"/>
  </cellStyleXfs>
  <cellXfs count="62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distributed" wrapText="1"/>
    </xf>
    <xf numFmtId="0" fontId="6" fillId="0" borderId="0" xfId="0" applyNumberFormat="1" applyFont="1" applyAlignment="1">
      <alignment wrapText="1"/>
    </xf>
    <xf numFmtId="0" fontId="2" fillId="0" borderId="18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0" fillId="0" borderId="0" xfId="1"/>
    <xf numFmtId="0" fontId="14" fillId="0" borderId="0" xfId="1" applyFont="1" applyBorder="1" applyAlignment="1">
      <alignment horizontal="left" wrapText="1"/>
    </xf>
    <xf numFmtId="0" fontId="13" fillId="0" borderId="21" xfId="1" applyFont="1" applyBorder="1" applyAlignment="1">
      <alignment horizontal="center" wrapText="1"/>
    </xf>
    <xf numFmtId="0" fontId="13" fillId="0" borderId="21" xfId="1" applyFont="1" applyBorder="1" applyAlignment="1">
      <alignment horizontal="center" vertical="center" wrapText="1"/>
    </xf>
    <xf numFmtId="0" fontId="17" fillId="0" borderId="15" xfId="0" applyNumberFormat="1" applyFont="1" applyBorder="1" applyAlignment="1">
      <alignment horizontal="center" vertical="top" wrapText="1"/>
    </xf>
    <xf numFmtId="0" fontId="14" fillId="0" borderId="17" xfId="1" applyFont="1" applyBorder="1" applyAlignment="1">
      <alignment horizontal="left" wrapText="1"/>
    </xf>
    <xf numFmtId="0" fontId="15" fillId="0" borderId="17" xfId="2" applyBorder="1" applyAlignment="1">
      <alignment horizontal="left" wrapText="1"/>
    </xf>
    <xf numFmtId="2" fontId="1" fillId="2" borderId="15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top" wrapText="1"/>
    </xf>
    <xf numFmtId="0" fontId="18" fillId="0" borderId="0" xfId="0" applyNumberFormat="1" applyFont="1" applyAlignment="1">
      <alignment horizontal="center" wrapText="1"/>
    </xf>
    <xf numFmtId="0" fontId="19" fillId="0" borderId="14" xfId="0" applyNumberFormat="1" applyFont="1" applyBorder="1" applyAlignment="1">
      <alignment horizontal="center" vertical="top"/>
    </xf>
    <xf numFmtId="49" fontId="15" fillId="0" borderId="21" xfId="2" applyNumberFormat="1" applyFill="1" applyBorder="1" applyAlignment="1">
      <alignment horizontal="center" vertical="center" wrapText="1"/>
    </xf>
    <xf numFmtId="49" fontId="12" fillId="0" borderId="21" xfId="1" applyNumberFormat="1" applyFont="1" applyFill="1" applyBorder="1" applyAlignment="1">
      <alignment horizontal="center" vertical="center" wrapText="1"/>
    </xf>
    <xf numFmtId="49" fontId="12" fillId="0" borderId="22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0" fontId="4" fillId="0" borderId="1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5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8" xfId="0" applyNumberFormat="1" applyFont="1" applyBorder="1" applyAlignment="1">
      <alignment horizontal="center" wrapText="1"/>
    </xf>
    <xf numFmtId="0" fontId="4" fillId="0" borderId="9" xfId="0" applyNumberFormat="1" applyFont="1" applyBorder="1" applyAlignment="1">
      <alignment horizontal="center" wrapText="1"/>
    </xf>
    <xf numFmtId="0" fontId="4" fillId="0" borderId="10" xfId="0" applyNumberFormat="1" applyFont="1" applyBorder="1" applyAlignment="1">
      <alignment horizontal="center" wrapText="1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4" fillId="0" borderId="13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distributed" wrapText="1"/>
    </xf>
    <xf numFmtId="0" fontId="13" fillId="0" borderId="21" xfId="1" applyFont="1" applyBorder="1" applyAlignment="1">
      <alignment horizontal="center" wrapText="1"/>
    </xf>
    <xf numFmtId="0" fontId="13" fillId="0" borderId="22" xfId="1" applyFont="1" applyBorder="1" applyAlignment="1">
      <alignment horizontal="center" wrapText="1"/>
    </xf>
    <xf numFmtId="49" fontId="13" fillId="0" borderId="21" xfId="1" applyNumberFormat="1" applyFont="1" applyFill="1" applyBorder="1" applyAlignment="1">
      <alignment horizontal="center" vertical="center" wrapText="1"/>
    </xf>
    <xf numFmtId="49" fontId="13" fillId="0" borderId="22" xfId="1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Финансовый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1666336" y="8211185"/>
    <xdr:ext cx="184731" cy="264560"/>
    <xdr:sp macro="" textlink="">
      <xdr:nvSpPr>
        <xdr:cNvPr id="2" name="Shape 1"/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wrap="none" lIns="91440" tIns="45720" rIns="91440" bIns="45720" anchor="t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mus.ru/katalog/khozyajstvennye-tovary/tovary-dlya-vannoj-i-tualeta/ershiki-dlya-sanuzlov/ershik-dlya-unitaza-bruno-s-podstavkoj-iz-plastika-kruglyj/p/1250763/?from=block-123-0_9&amp;qid=5663537885-0-9" TargetMode="External"/><Relationship Id="rId3" Type="http://schemas.openxmlformats.org/officeDocument/2006/relationships/hyperlink" Target="https://www.komus.ru/katalog/tovary-dlya-doma/tekstil-dlya-doma/polotentsa-tsvetnye/nabor-polotenets-makhrovykh-10-shtuk-v-upakovke-50x90-sm-440-g-kv-m-vinnye/p/2343677/?from=searchtip6-1&amp;qid=4157906696" TargetMode="External"/><Relationship Id="rId7" Type="http://schemas.openxmlformats.org/officeDocument/2006/relationships/hyperlink" Target="https://www.ozon.ru/product/ershik-ridberg-toilet-brush-pp-white-3108525062/?at=gpt43krGJsN720PpcnEJO3Wtj06WvzCAOXXR3f6Ogm1K&amp;sh=-3HBr7pL2Q" TargetMode="External"/><Relationship Id="rId2" Type="http://schemas.openxmlformats.org/officeDocument/2006/relationships/hyperlink" Target="https://www.ozon.ru/product/polotentse-bannoe-mahrovoe-70h140-500gr-m2-100-hlopok-1239600145/?at=w0tgjpZl0IQLRLDXIgEMnqvfQvv8lPFq09ZKqHGlRqAG&amp;sh=-3HBr3RltA" TargetMode="External"/><Relationship Id="rId1" Type="http://schemas.openxmlformats.org/officeDocument/2006/relationships/hyperlink" Target="https://www.wildberries.ru/catalog/833865869/detail.aspx" TargetMode="External"/><Relationship Id="rId6" Type="http://schemas.openxmlformats.org/officeDocument/2006/relationships/hyperlink" Target="https://www.wildberries.ru/catalog/154375665/detail.asp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ozon.ru/product/polotentse-bannoe-mahrovoe-50h90-sm-hlopok-100-430g-m2-shokolad-267723320/?at=Eqtk7PR9rhRjQwpGSqD1PvoTB0RpNjcy3BpNKsYqlP2G&amp;sh=-3HBr-zdNQ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wildberries.ru/catalog/732626099/detail.aspx" TargetMode="External"/><Relationship Id="rId9" Type="http://schemas.openxmlformats.org/officeDocument/2006/relationships/hyperlink" Target="https://www.komus.ru/katalog/tovary-dlya-doma/tekstil-dlya-doma/polotentsa-tsvetnye/nabor-polotenets-makhrovykh-10-shtuk-v-upakovke-50x90-sm-440-g-kv-m-vinnye/p/2343677/?text=2343677&amp;qid=627841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4.5703125" style="1" customWidth="1"/>
    <col min="2" max="2" width="26.7109375" style="1" customWidth="1"/>
    <col min="3" max="3" width="38.28515625" style="1" customWidth="1"/>
    <col min="4" max="4" width="48.5703125" style="1" hidden="1" customWidth="1"/>
    <col min="5" max="5" width="9.140625" style="1" bestFit="1" customWidth="1"/>
    <col min="6" max="6" width="27" style="1" customWidth="1"/>
    <col min="7" max="7" width="25.85546875" style="1" customWidth="1"/>
    <col min="8" max="9" width="13.7109375" style="1" customWidth="1"/>
    <col min="10" max="10" width="14.28515625" style="1" customWidth="1"/>
    <col min="11" max="11" width="12.85546875" style="1" customWidth="1"/>
    <col min="12" max="12" width="9.7109375" style="1" customWidth="1"/>
    <col min="13" max="13" width="36.5703125" style="1" customWidth="1"/>
    <col min="14" max="14" width="14.28515625" style="2" customWidth="1"/>
    <col min="15" max="15" width="9.140625" style="2" bestFit="1" customWidth="1"/>
    <col min="16" max="16" width="9.140625" style="1" bestFit="1" customWidth="1"/>
    <col min="17" max="16384" width="9.140625" style="1"/>
  </cols>
  <sheetData>
    <row r="1" spans="1:23" ht="40.9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3" x14ac:dyDescent="0.25">
      <c r="A2" s="3"/>
      <c r="B2" s="3"/>
    </row>
    <row r="3" spans="1:23" x14ac:dyDescent="0.25">
      <c r="A3" s="56" t="s">
        <v>25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3" ht="14.25" customHeight="1" x14ac:dyDescent="0.25"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23" s="5" customFormat="1" ht="18.75" customHeight="1" x14ac:dyDescent="0.25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6"/>
      <c r="O5" s="6"/>
      <c r="P5" s="7"/>
      <c r="Q5" s="7"/>
      <c r="R5" s="7"/>
      <c r="S5" s="7"/>
    </row>
    <row r="6" spans="1:23" s="5" customFormat="1" ht="51.75" customHeight="1" x14ac:dyDescent="0.25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6"/>
      <c r="O6" s="6"/>
      <c r="P6" s="7"/>
      <c r="Q6" s="7"/>
      <c r="R6" s="7"/>
      <c r="S6" s="7"/>
    </row>
    <row r="7" spans="1:23" s="5" customFormat="1" ht="17.25" customHeight="1" x14ac:dyDescent="0.25">
      <c r="A7" s="42" t="s">
        <v>3</v>
      </c>
      <c r="B7" s="43"/>
      <c r="C7" s="44"/>
      <c r="D7" s="45"/>
      <c r="E7" s="46"/>
      <c r="F7" s="47"/>
      <c r="G7" s="48"/>
      <c r="H7" s="49"/>
      <c r="I7" s="50"/>
      <c r="J7" s="51"/>
      <c r="K7" s="52"/>
      <c r="L7" s="53"/>
      <c r="M7" s="54"/>
      <c r="N7" s="8"/>
      <c r="O7" s="8"/>
    </row>
    <row r="8" spans="1:23" ht="90" x14ac:dyDescent="0.25">
      <c r="A8" s="9" t="s">
        <v>4</v>
      </c>
      <c r="B8" s="9" t="s">
        <v>5</v>
      </c>
      <c r="C8" s="9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31" t="s">
        <v>24</v>
      </c>
      <c r="K8" s="10" t="s">
        <v>13</v>
      </c>
      <c r="L8" s="10" t="s">
        <v>14</v>
      </c>
      <c r="M8" s="10" t="s">
        <v>15</v>
      </c>
    </row>
    <row r="9" spans="1:23" ht="60" x14ac:dyDescent="0.25">
      <c r="A9" s="9">
        <v>1</v>
      </c>
      <c r="B9" s="35" t="s">
        <v>40</v>
      </c>
      <c r="C9" s="9" t="s">
        <v>34</v>
      </c>
      <c r="D9" s="10"/>
      <c r="E9" s="10" t="s">
        <v>16</v>
      </c>
      <c r="F9" s="10">
        <v>20</v>
      </c>
      <c r="G9" s="34">
        <v>783</v>
      </c>
      <c r="H9" s="26">
        <v>850</v>
      </c>
      <c r="I9" s="26">
        <v>599.79999999999995</v>
      </c>
      <c r="J9" s="11">
        <v>599.79999999999995</v>
      </c>
      <c r="K9" s="12">
        <f>_xlfn.STDEV.S(G9:I9)</f>
        <v>129.51916203146644</v>
      </c>
      <c r="L9" s="13">
        <f>K9/J9</f>
        <v>0.21593724913548923</v>
      </c>
      <c r="M9" s="12">
        <f>J9*F9</f>
        <v>11996</v>
      </c>
    </row>
    <row r="10" spans="1:23" ht="60" x14ac:dyDescent="0.25">
      <c r="A10" s="24"/>
      <c r="B10" s="36" t="s">
        <v>40</v>
      </c>
      <c r="C10" s="9" t="s">
        <v>34</v>
      </c>
      <c r="D10" s="25"/>
      <c r="E10" s="10" t="s">
        <v>16</v>
      </c>
      <c r="F10" s="10">
        <v>20</v>
      </c>
      <c r="G10" s="34">
        <v>450</v>
      </c>
      <c r="H10" s="26">
        <v>460</v>
      </c>
      <c r="I10" s="26">
        <v>299.89999999999998</v>
      </c>
      <c r="J10" s="11">
        <v>299.89999999999998</v>
      </c>
      <c r="K10" s="12">
        <f>_xlfn.STDEV.S(G10:I10)</f>
        <v>89.686509576412632</v>
      </c>
      <c r="L10" s="13">
        <f>K10/J10</f>
        <v>0.29905471682698448</v>
      </c>
      <c r="M10" s="12">
        <f t="shared" ref="M10:M11" si="0">J10*F10</f>
        <v>5998</v>
      </c>
    </row>
    <row r="11" spans="1:23" ht="60" x14ac:dyDescent="0.25">
      <c r="A11" s="24">
        <v>2</v>
      </c>
      <c r="B11" s="37" t="s">
        <v>41</v>
      </c>
      <c r="C11" s="9" t="s">
        <v>35</v>
      </c>
      <c r="D11" s="25"/>
      <c r="E11" s="10" t="s">
        <v>16</v>
      </c>
      <c r="F11" s="10">
        <v>5</v>
      </c>
      <c r="G11" s="26">
        <v>341</v>
      </c>
      <c r="H11" s="26">
        <v>259</v>
      </c>
      <c r="I11" s="26">
        <v>200</v>
      </c>
      <c r="J11" s="11">
        <v>200</v>
      </c>
      <c r="K11" s="12">
        <f>_xlfn.STDEV.S(G11:I11)</f>
        <v>70.811957558969723</v>
      </c>
      <c r="L11" s="13">
        <f>K11/J11</f>
        <v>0.35405978779484859</v>
      </c>
      <c r="M11" s="12">
        <f t="shared" si="0"/>
        <v>1000</v>
      </c>
    </row>
    <row r="12" spans="1:23" x14ac:dyDescent="0.25">
      <c r="A12" s="14"/>
      <c r="B12" s="14"/>
      <c r="C12" s="14" t="s">
        <v>17</v>
      </c>
      <c r="D12" s="19"/>
      <c r="E12" s="21"/>
      <c r="F12" s="22"/>
      <c r="G12" s="23"/>
      <c r="H12" s="23"/>
      <c r="I12" s="20"/>
      <c r="J12" s="12"/>
      <c r="K12" s="12"/>
      <c r="L12" s="13"/>
      <c r="M12" s="11">
        <f>SUM(M9:M11)</f>
        <v>18994</v>
      </c>
    </row>
    <row r="14" spans="1:23" s="15" customFormat="1" ht="71.25" customHeight="1" x14ac:dyDescent="0.3">
      <c r="A14" s="57" t="s">
        <v>18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16"/>
      <c r="O14" s="16"/>
      <c r="P14" s="17"/>
      <c r="Q14" s="17"/>
      <c r="R14" s="17"/>
      <c r="S14" s="17"/>
      <c r="T14" s="17"/>
    </row>
    <row r="15" spans="1:23" s="15" customFormat="1" ht="166.5" customHeight="1" x14ac:dyDescent="0.3">
      <c r="A15" s="57" t="s">
        <v>19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16"/>
      <c r="O15" s="16"/>
      <c r="P15" s="17"/>
      <c r="Q15" s="17"/>
      <c r="R15" s="17"/>
      <c r="S15" s="17"/>
      <c r="T15" s="17"/>
      <c r="V15" s="18"/>
    </row>
    <row r="16" spans="1:23" s="15" customFormat="1" ht="60" customHeight="1" x14ac:dyDescent="0.3">
      <c r="A16" s="28"/>
      <c r="B16" s="29" t="s">
        <v>20</v>
      </c>
      <c r="C16" s="58" t="s">
        <v>29</v>
      </c>
      <c r="D16" s="58"/>
      <c r="E16" s="59"/>
      <c r="F16" s="32" t="s">
        <v>30</v>
      </c>
      <c r="G16" s="32" t="s">
        <v>31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7"/>
      <c r="U16" s="27"/>
      <c r="V16" s="27"/>
      <c r="W16" s="27"/>
    </row>
    <row r="17" spans="1:19" ht="45" x14ac:dyDescent="0.25">
      <c r="A17" s="28"/>
      <c r="B17" s="30" t="s">
        <v>21</v>
      </c>
      <c r="C17" s="38" t="s">
        <v>26</v>
      </c>
      <c r="D17" s="60"/>
      <c r="E17" s="61"/>
      <c r="F17" s="33" t="s">
        <v>32</v>
      </c>
      <c r="G17" s="33" t="s">
        <v>36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ht="120" x14ac:dyDescent="0.25">
      <c r="A18" s="28"/>
      <c r="B18" s="30" t="s">
        <v>22</v>
      </c>
      <c r="C18" s="38" t="s">
        <v>27</v>
      </c>
      <c r="D18" s="39"/>
      <c r="E18" s="40"/>
      <c r="F18" s="33" t="s">
        <v>33</v>
      </c>
      <c r="G18" s="33" t="s">
        <v>37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ht="150" x14ac:dyDescent="0.25">
      <c r="A19" s="28"/>
      <c r="B19" s="30" t="s">
        <v>23</v>
      </c>
      <c r="C19" s="38" t="s">
        <v>28</v>
      </c>
      <c r="D19" s="39"/>
      <c r="E19" s="40"/>
      <c r="F19" s="33" t="s">
        <v>39</v>
      </c>
      <c r="G19" s="33" t="s">
        <v>38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</sheetData>
  <mergeCells count="11">
    <mergeCell ref="C19:E19"/>
    <mergeCell ref="A6:M6"/>
    <mergeCell ref="A7:M7"/>
    <mergeCell ref="A1:M1"/>
    <mergeCell ref="A3:M3"/>
    <mergeCell ref="A5:M5"/>
    <mergeCell ref="A15:M15"/>
    <mergeCell ref="A14:M14"/>
    <mergeCell ref="C18:E18"/>
    <mergeCell ref="C16:E16"/>
    <mergeCell ref="C17:E17"/>
  </mergeCells>
  <hyperlinks>
    <hyperlink ref="C17" r:id="rId1"/>
    <hyperlink ref="C18" r:id="rId2"/>
    <hyperlink ref="C19" r:id="rId3"/>
    <hyperlink ref="F17" r:id="rId4"/>
    <hyperlink ref="F18" r:id="rId5"/>
    <hyperlink ref="G17" r:id="rId6"/>
    <hyperlink ref="G18" r:id="rId7"/>
    <hyperlink ref="G19" r:id="rId8"/>
    <hyperlink ref="F19" r:id="rId9"/>
  </hyperlinks>
  <pageMargins left="0.70866137742996205" right="0.70866137742996205" top="0.74803149700164795" bottom="0.74803149700164795" header="0.31496062874794001" footer="0.31496062874794001"/>
  <pageSetup paperSize="9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 (3)</vt:lpstr>
      <vt:lpstr>'Анализ рынка (базовый)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2006-09-28T05:33:49Z</dcterms:created>
  <dcterms:modified xsi:type="dcterms:W3CDTF">2026-08-03T13:44:51Z</dcterms:modified>
</cp:coreProperties>
</file>