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 СБЫТ\Desktop\Березка 2026 АНЯ\нмцк\"/>
    </mc:Choice>
  </mc:AlternateContent>
  <bookViews>
    <workbookView xWindow="0" yWindow="0" windowWidth="21600" windowHeight="960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2" i="9" l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N12" i="9"/>
  <c r="S12" i="9" s="1"/>
  <c r="T12" i="9" s="1"/>
  <c r="O12" i="9"/>
  <c r="U12" i="9"/>
  <c r="V12" i="9"/>
  <c r="W12" i="9"/>
  <c r="N13" i="9"/>
  <c r="S13" i="9" s="1"/>
  <c r="T13" i="9" s="1"/>
  <c r="O13" i="9"/>
  <c r="U13" i="9"/>
  <c r="V13" i="9"/>
  <c r="W13" i="9"/>
  <c r="N14" i="9"/>
  <c r="S14" i="9" s="1"/>
  <c r="T14" i="9" s="1"/>
  <c r="O14" i="9"/>
  <c r="U14" i="9"/>
  <c r="V14" i="9"/>
  <c r="W14" i="9"/>
  <c r="N15" i="9"/>
  <c r="S15" i="9" s="1"/>
  <c r="T15" i="9" s="1"/>
  <c r="O15" i="9"/>
  <c r="U15" i="9"/>
  <c r="V15" i="9"/>
  <c r="W15" i="9"/>
  <c r="N16" i="9"/>
  <c r="S16" i="9" s="1"/>
  <c r="T16" i="9" s="1"/>
  <c r="O16" i="9"/>
  <c r="U16" i="9"/>
  <c r="V16" i="9"/>
  <c r="W16" i="9"/>
  <c r="N17" i="9"/>
  <c r="S17" i="9" s="1"/>
  <c r="T17" i="9" s="1"/>
  <c r="O17" i="9"/>
  <c r="U17" i="9"/>
  <c r="V17" i="9"/>
  <c r="W17" i="9"/>
  <c r="N18" i="9"/>
  <c r="S18" i="9" s="1"/>
  <c r="T18" i="9" s="1"/>
  <c r="O18" i="9"/>
  <c r="U18" i="9"/>
  <c r="V18" i="9"/>
  <c r="W18" i="9"/>
  <c r="N19" i="9"/>
  <c r="S19" i="9" s="1"/>
  <c r="T19" i="9" s="1"/>
  <c r="O19" i="9"/>
  <c r="U19" i="9"/>
  <c r="V19" i="9"/>
  <c r="W19" i="9"/>
  <c r="N20" i="9"/>
  <c r="S20" i="9" s="1"/>
  <c r="T20" i="9" s="1"/>
  <c r="O20" i="9"/>
  <c r="U20" i="9"/>
  <c r="V20" i="9"/>
  <c r="W20" i="9"/>
  <c r="N21" i="9"/>
  <c r="S21" i="9" s="1"/>
  <c r="T21" i="9" s="1"/>
  <c r="O21" i="9"/>
  <c r="U21" i="9"/>
  <c r="V21" i="9"/>
  <c r="W21" i="9"/>
  <c r="N22" i="9"/>
  <c r="S22" i="9" s="1"/>
  <c r="T22" i="9" s="1"/>
  <c r="O22" i="9"/>
  <c r="U22" i="9"/>
  <c r="V22" i="9"/>
  <c r="W22" i="9"/>
  <c r="N23" i="9"/>
  <c r="S23" i="9" s="1"/>
  <c r="T23" i="9" s="1"/>
  <c r="O23" i="9"/>
  <c r="U23" i="9"/>
  <c r="V23" i="9"/>
  <c r="W23" i="9"/>
  <c r="P12" i="9" l="1"/>
  <c r="P20" i="9"/>
  <c r="P16" i="9"/>
  <c r="P22" i="9"/>
  <c r="P14" i="9"/>
  <c r="P18" i="9"/>
  <c r="P23" i="9"/>
  <c r="P21" i="9"/>
  <c r="P19" i="9"/>
  <c r="P17" i="9"/>
  <c r="P15" i="9"/>
  <c r="P13" i="9"/>
  <c r="O11" i="9" l="1"/>
  <c r="W11" i="9" l="1"/>
  <c r="V11" i="9"/>
  <c r="U11" i="9"/>
  <c r="U25" i="9" s="1"/>
  <c r="N11" i="9"/>
  <c r="W25" i="9" l="1"/>
  <c r="S11" i="9"/>
  <c r="T11" i="9" s="1"/>
  <c r="T25" i="9" s="1"/>
  <c r="V25" i="9"/>
  <c r="P11" i="9"/>
</calcChain>
</file>

<file path=xl/sharedStrings.xml><?xml version="1.0" encoding="utf-8"?>
<sst xmlns="http://schemas.openxmlformats.org/spreadsheetml/2006/main" count="76" uniqueCount="63">
  <si>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</si>
  <si>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</si>
  <si>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</si>
  <si>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</si>
  <si>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</si>
  <si>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</si>
  <si>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</si>
  <si>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</si>
  <si>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</si>
  <si>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</si>
  <si>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</si>
  <si>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</si>
  <si>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</si>
  <si>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</si>
  <si>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</si>
  <si>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</si>
  <si>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</si>
  <si>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</si>
  <si>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</si>
  <si>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</si>
  <si>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</si>
  <si>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</si>
  <si>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</si>
  <si>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</si>
  <si>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</si>
  <si>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</si>
  <si>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</si>
  <si>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</si>
  <si>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</si>
  <si>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</si>
  <si>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</si>
  <si>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</si>
  <si>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</si>
  <si>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</si>
  <si>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</si>
  <si>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</si>
  <si>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</si>
  <si>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</si>
  <si>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</si>
  <si>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</si>
  <si>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</si>
  <si>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>Наименование товаров, работ, услуг*</t>
  </si>
  <si>
    <t>Ед.изм</t>
  </si>
  <si>
    <t>шт</t>
  </si>
  <si>
    <t>Светильник ЖКХ светодиодный SPB-1-08 (W) ЭРА IP54 8Bт 640Лм 4000К D180 круг IK08 антивандальный или эквивалент</t>
  </si>
  <si>
    <t>Выключатель 1-клавишный 10А белый Юпитер или эквивалент</t>
  </si>
  <si>
    <t>Розетка одноместная с заземляющим контактом 16А РА16-376</t>
  </si>
  <si>
    <t>Подвесной патрон IN HOME E27-ПП пластиковый или эквивалент</t>
  </si>
  <si>
    <t>Вилка электрическая Filum FL-PLUG-EU-IP44-BBK 2P+PE 16A 250B IP44 переносная черная или эквивалент</t>
  </si>
  <si>
    <t>Розетка REXANT 225 переносная 3Р+РЕ+N 32А 380В IP44 или эквивалент</t>
  </si>
  <si>
    <t>Вилка переносная Smartbuy 025 3Р+РЕ+N 32А 380В IP44 или эквивалент</t>
  </si>
  <si>
    <r>
      <t>Удлинитель на катушке ExeGate industrial ECS-10-2-50 4 евророзетки IP20 не менее 50м защита от перегрузки 2х1,0мм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10А/2,3кВт ил эквивалент</t>
    </r>
  </si>
  <si>
    <t>Фотореле Smartbuy не менее 10А 2200В IP44 или эквивалент</t>
  </si>
  <si>
    <t>Распаечная коробка УРАЛ ПАК для Открытой проводки 100х100х50мм (квадратная), 8вх (без гермовводов), индивидуальный штрих-код, IP54(60) или эквивалент</t>
  </si>
  <si>
    <t>Кабель ВВГ-ПнгА-LS 3х2,5 ок N,PE-0,66 ГОСТ 31996-2012</t>
  </si>
  <si>
    <t>Кабель силовой АВВГ-П 2х2,5ок-0,66</t>
  </si>
  <si>
    <t>Кабель силовой ВВГнг(А) 2х2,5пл ТРТС</t>
  </si>
  <si>
    <t>м</t>
  </si>
  <si>
    <t>Поставка электротоваров для нужд базы отдыха "Дубрава</t>
  </si>
  <si>
    <t xml:space="preserve">        * В соответствии с пп. «и» п. 5 Постановления Правительства Российской Федерации от 23.12.2024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–Постановление) запрет на закупку товара, включенного в перечень согласно Приложению № 1 к Постановлению, не установлен, так как начальная (максимальная) цена контракта не превышает 1 млн. рублей и при этом ни одна из использованных при определении такой цены цена единицы товара не превышает 300 тыс. рублей.</t>
  </si>
  <si>
    <r>
      <t xml:space="preserve">     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173 038 (сто семьдесят три тысячи тридцать восемь)  рублей 56 копеек</t>
    </r>
    <r>
      <rPr>
        <sz val="13"/>
        <rFont val="Times New Roman"/>
        <family val="1"/>
        <charset val="204"/>
      </rPr>
      <t xml:space="preserve">. 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</si>
  <si>
    <t xml:space="preserve">   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</si>
  <si>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  Наименование валюты в соответствии с общероссийским классификатором валют - Российский рубль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</si>
</sst>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9" fillId="0" borderId="0" xfId="0" applyFont="1" applyAlignment="1" applyProtection="1">
      <protection locked="0"/>
    </xf>
    <xf numFmtId="0" fontId="20" fillId="0" borderId="0" xfId="0" applyFont="1" applyAlignment="1">
      <alignment vertical="center"/>
    </xf>
    <xf numFmtId="0" fontId="20" fillId="0" borderId="0" xfId="0" applyFont="1"/>
    <xf numFmtId="0" fontId="18" fillId="0" borderId="0" xfId="0" applyFont="1" applyAlignment="1">
      <alignment vertical="center"/>
    </xf>
    <xf numFmtId="0" fontId="8" fillId="0" borderId="2" xfId="0" applyFont="1" applyBorder="1" applyAlignment="1">
      <alignment vertical="top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3</xdr:col>
      <xdr:colOff>466725</xdr:colOff>
      <xdr:row>28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4</xdr:col>
      <xdr:colOff>28575</xdr:colOff>
      <xdr:row>32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2</xdr:col>
      <xdr:colOff>104775</xdr:colOff>
      <xdr:row>33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3</xdr:col>
      <xdr:colOff>85725</xdr:colOff>
      <xdr:row>40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10</xdr:row>
      <xdr:rowOff>685797</xdr:rowOff>
    </xdr:from>
    <xdr:to>
      <xdr:col>15</xdr:col>
      <xdr:colOff>1009755</xdr:colOff>
      <xdr:row>10</xdr:row>
      <xdr:rowOff>987332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11</xdr:row>
      <xdr:rowOff>685797</xdr:rowOff>
    </xdr:from>
    <xdr:to>
      <xdr:col>15</xdr:col>
      <xdr:colOff>1009755</xdr:colOff>
      <xdr:row>11</xdr:row>
      <xdr:rowOff>987332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12</xdr:row>
      <xdr:rowOff>685797</xdr:rowOff>
    </xdr:from>
    <xdr:to>
      <xdr:col>15</xdr:col>
      <xdr:colOff>1009755</xdr:colOff>
      <xdr:row>12</xdr:row>
      <xdr:rowOff>987332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12</xdr:row>
      <xdr:rowOff>685797</xdr:rowOff>
    </xdr:from>
    <xdr:to>
      <xdr:col>15</xdr:col>
      <xdr:colOff>1009755</xdr:colOff>
      <xdr:row>12</xdr:row>
      <xdr:rowOff>987332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13</xdr:row>
      <xdr:rowOff>685797</xdr:rowOff>
    </xdr:from>
    <xdr:to>
      <xdr:col>15</xdr:col>
      <xdr:colOff>1009755</xdr:colOff>
      <xdr:row>13</xdr:row>
      <xdr:rowOff>987332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13</xdr:row>
      <xdr:rowOff>685797</xdr:rowOff>
    </xdr:from>
    <xdr:to>
      <xdr:col>15</xdr:col>
      <xdr:colOff>1009755</xdr:colOff>
      <xdr:row>13</xdr:row>
      <xdr:rowOff>987332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3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3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14</xdr:row>
      <xdr:rowOff>685797</xdr:rowOff>
    </xdr:from>
    <xdr:to>
      <xdr:col>15</xdr:col>
      <xdr:colOff>1009755</xdr:colOff>
      <xdr:row>14</xdr:row>
      <xdr:rowOff>987332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4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14</xdr:row>
      <xdr:rowOff>685797</xdr:rowOff>
    </xdr:from>
    <xdr:to>
      <xdr:col>15</xdr:col>
      <xdr:colOff>1009755</xdr:colOff>
      <xdr:row>14</xdr:row>
      <xdr:rowOff>987332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4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4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15</xdr:row>
      <xdr:rowOff>685797</xdr:rowOff>
    </xdr:from>
    <xdr:to>
      <xdr:col>15</xdr:col>
      <xdr:colOff>1009755</xdr:colOff>
      <xdr:row>15</xdr:row>
      <xdr:rowOff>987332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48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15</xdr:row>
      <xdr:rowOff>685797</xdr:rowOff>
    </xdr:from>
    <xdr:to>
      <xdr:col>15</xdr:col>
      <xdr:colOff>1009755</xdr:colOff>
      <xdr:row>15</xdr:row>
      <xdr:rowOff>987332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5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5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16</xdr:row>
      <xdr:rowOff>685797</xdr:rowOff>
    </xdr:from>
    <xdr:to>
      <xdr:col>15</xdr:col>
      <xdr:colOff>1009755</xdr:colOff>
      <xdr:row>16</xdr:row>
      <xdr:rowOff>987332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5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16</xdr:row>
      <xdr:rowOff>685797</xdr:rowOff>
    </xdr:from>
    <xdr:to>
      <xdr:col>15</xdr:col>
      <xdr:colOff>1009755</xdr:colOff>
      <xdr:row>16</xdr:row>
      <xdr:rowOff>987332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5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6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17</xdr:row>
      <xdr:rowOff>685797</xdr:rowOff>
    </xdr:from>
    <xdr:to>
      <xdr:col>15</xdr:col>
      <xdr:colOff>1009755</xdr:colOff>
      <xdr:row>17</xdr:row>
      <xdr:rowOff>987332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6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17</xdr:row>
      <xdr:rowOff>685797</xdr:rowOff>
    </xdr:from>
    <xdr:to>
      <xdr:col>15</xdr:col>
      <xdr:colOff>1009755</xdr:colOff>
      <xdr:row>17</xdr:row>
      <xdr:rowOff>987332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6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6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18</xdr:row>
      <xdr:rowOff>685797</xdr:rowOff>
    </xdr:from>
    <xdr:to>
      <xdr:col>15</xdr:col>
      <xdr:colOff>1009755</xdr:colOff>
      <xdr:row>18</xdr:row>
      <xdr:rowOff>987332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72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18</xdr:row>
      <xdr:rowOff>685797</xdr:rowOff>
    </xdr:from>
    <xdr:to>
      <xdr:col>15</xdr:col>
      <xdr:colOff>1009755</xdr:colOff>
      <xdr:row>18</xdr:row>
      <xdr:rowOff>987332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7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7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8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8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8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20</xdr:row>
      <xdr:rowOff>685797</xdr:rowOff>
    </xdr:from>
    <xdr:to>
      <xdr:col>15</xdr:col>
      <xdr:colOff>1009755</xdr:colOff>
      <xdr:row>20</xdr:row>
      <xdr:rowOff>987332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88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20</xdr:row>
      <xdr:rowOff>685797</xdr:rowOff>
    </xdr:from>
    <xdr:to>
      <xdr:col>15</xdr:col>
      <xdr:colOff>1009755</xdr:colOff>
      <xdr:row>20</xdr:row>
      <xdr:rowOff>987332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9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9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21</xdr:row>
      <xdr:rowOff>685797</xdr:rowOff>
    </xdr:from>
    <xdr:to>
      <xdr:col>15</xdr:col>
      <xdr:colOff>1009755</xdr:colOff>
      <xdr:row>21</xdr:row>
      <xdr:rowOff>987332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9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21</xdr:row>
      <xdr:rowOff>685797</xdr:rowOff>
    </xdr:from>
    <xdr:to>
      <xdr:col>15</xdr:col>
      <xdr:colOff>1009755</xdr:colOff>
      <xdr:row>21</xdr:row>
      <xdr:rowOff>987332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9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22</xdr:row>
      <xdr:rowOff>685797</xdr:rowOff>
    </xdr:from>
    <xdr:to>
      <xdr:col>15</xdr:col>
      <xdr:colOff>1009755</xdr:colOff>
      <xdr:row>22</xdr:row>
      <xdr:rowOff>987332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22</xdr:row>
      <xdr:rowOff>685797</xdr:rowOff>
    </xdr:from>
    <xdr:to>
      <xdr:col>15</xdr:col>
      <xdr:colOff>1009755</xdr:colOff>
      <xdr:row>22</xdr:row>
      <xdr:rowOff>987332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8"/>
  <sheetViews>
    <sheetView tabSelected="1" zoomScale="80" zoomScaleNormal="80" workbookViewId="0">
      <selection activeCell="H15" sqref="H15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1.5703125" style="1" customWidth="1"/>
    <col min="6" max="7" width="10.7109375" style="1" hidden="1" customWidth="1"/>
    <col min="8" max="8" width="12" style="1" customWidth="1"/>
    <col min="9" max="9" width="11.28515625" style="1" hidden="1" customWidth="1"/>
    <col min="10" max="10" width="11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5.285156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45" t="s">
        <v>21</v>
      </c>
      <c r="Q1" s="45"/>
      <c r="R1" s="45"/>
      <c r="S1" s="45"/>
      <c r="T1" s="45"/>
    </row>
    <row r="2" spans="1:26" s="2" customFormat="1" ht="33.75" customHeight="1" x14ac:dyDescent="0.25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6" s="3" customFormat="1" ht="7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6" s="3" customFormat="1" ht="14.25" customHeight="1" x14ac:dyDescent="0.25">
      <c r="A4" s="48" t="s">
        <v>14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6" s="3" customFormat="1" ht="30.6" customHeight="1" x14ac:dyDescent="0.25">
      <c r="A5" s="49" t="s">
        <v>0</v>
      </c>
      <c r="B5" s="49"/>
      <c r="C5" s="49"/>
      <c r="D5" s="49"/>
      <c r="E5" s="50" t="s">
        <v>58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6" s="3" customFormat="1" ht="29.25" customHeight="1" x14ac:dyDescent="0.25">
      <c r="A6" s="49" t="s">
        <v>1</v>
      </c>
      <c r="B6" s="49"/>
      <c r="C6" s="49"/>
      <c r="D6" s="49"/>
      <c r="E6" s="49" t="s">
        <v>15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6" s="3" customFormat="1" ht="18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6" ht="18" customHeight="1" x14ac:dyDescent="0.25">
      <c r="A8" s="51" t="s">
        <v>16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6" ht="45.75" customHeight="1" x14ac:dyDescent="0.25">
      <c r="A9" s="40" t="s">
        <v>2</v>
      </c>
      <c r="B9" s="40" t="s">
        <v>41</v>
      </c>
      <c r="C9" s="52" t="s">
        <v>42</v>
      </c>
      <c r="D9" s="39" t="s">
        <v>12</v>
      </c>
      <c r="E9" s="40" t="s">
        <v>11</v>
      </c>
      <c r="F9" s="40"/>
      <c r="G9" s="40"/>
      <c r="H9" s="40"/>
      <c r="I9" s="40"/>
      <c r="J9" s="40"/>
      <c r="K9" s="19"/>
      <c r="L9" s="40" t="s">
        <v>3</v>
      </c>
      <c r="M9" s="40"/>
      <c r="N9" s="39" t="s">
        <v>4</v>
      </c>
      <c r="O9" s="39"/>
      <c r="P9" s="39"/>
      <c r="Q9" s="40" t="s">
        <v>5</v>
      </c>
      <c r="R9" s="40"/>
      <c r="S9" s="40"/>
      <c r="T9" s="40"/>
    </row>
    <row r="10" spans="1:26" ht="77.25" customHeight="1" x14ac:dyDescent="0.25">
      <c r="A10" s="40"/>
      <c r="B10" s="52"/>
      <c r="C10" s="53"/>
      <c r="D10" s="39"/>
      <c r="E10" s="28" t="s">
        <v>17</v>
      </c>
      <c r="F10" s="28"/>
      <c r="G10" s="28"/>
      <c r="H10" s="28" t="s">
        <v>18</v>
      </c>
      <c r="I10" s="28" t="s">
        <v>24</v>
      </c>
      <c r="J10" s="28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31.5" customHeight="1" x14ac:dyDescent="0.25">
      <c r="A11" s="26">
        <v>1</v>
      </c>
      <c r="B11" s="56" t="s">
        <v>44</v>
      </c>
      <c r="C11" s="27" t="s">
        <v>43</v>
      </c>
      <c r="D11" s="29">
        <v>100</v>
      </c>
      <c r="E11" s="6">
        <v>470</v>
      </c>
      <c r="F11" s="17"/>
      <c r="G11" s="17"/>
      <c r="H11" s="6">
        <v>479</v>
      </c>
      <c r="I11" s="6"/>
      <c r="J11" s="6">
        <v>487</v>
      </c>
      <c r="K11" s="6"/>
      <c r="L11" s="6"/>
      <c r="M11" s="6"/>
      <c r="N11" s="6">
        <f t="shared" ref="N11" si="0">ROUND((E11+H11+J11)/3,2)</f>
        <v>478.67</v>
      </c>
      <c r="O11" s="18">
        <f>STDEVA(E11,H11,J11)</f>
        <v>8.5049005481153834</v>
      </c>
      <c r="P11" s="18">
        <f>O11/N11*100</f>
        <v>1.7767774350001844</v>
      </c>
      <c r="Q11" s="6"/>
      <c r="R11" s="6"/>
      <c r="S11" s="6">
        <f>N11</f>
        <v>478.67</v>
      </c>
      <c r="T11" s="6">
        <f>D11*S11</f>
        <v>47867</v>
      </c>
      <c r="U11" s="20">
        <f t="shared" ref="U11" si="1">D11*E11</f>
        <v>47000</v>
      </c>
      <c r="V11" s="20">
        <f t="shared" ref="V11" si="2">D11*H11</f>
        <v>47900</v>
      </c>
      <c r="W11" s="20">
        <f t="shared" ref="W11" si="3">D11*J11</f>
        <v>48700</v>
      </c>
      <c r="X11" s="20"/>
      <c r="Y11" s="20"/>
      <c r="Z11" s="20"/>
    </row>
    <row r="12" spans="1:26" ht="33.75" customHeight="1" x14ac:dyDescent="0.25">
      <c r="A12" s="26">
        <f>1+A11</f>
        <v>2</v>
      </c>
      <c r="B12" s="56" t="s">
        <v>45</v>
      </c>
      <c r="C12" s="27" t="s">
        <v>43</v>
      </c>
      <c r="D12" s="21">
        <v>50</v>
      </c>
      <c r="E12" s="6">
        <v>90</v>
      </c>
      <c r="F12" s="17"/>
      <c r="G12" s="17"/>
      <c r="H12" s="6">
        <v>93</v>
      </c>
      <c r="I12" s="6"/>
      <c r="J12" s="6">
        <v>91</v>
      </c>
      <c r="K12" s="6"/>
      <c r="L12" s="6"/>
      <c r="M12" s="6"/>
      <c r="N12" s="6">
        <f t="shared" ref="N12:N23" si="4">ROUND((E12+H12+J12)/3,2)</f>
        <v>91.33</v>
      </c>
      <c r="O12" s="18">
        <f t="shared" ref="O12:O23" si="5">STDEVA(E12,H12,J12)</f>
        <v>1.5275252316519468</v>
      </c>
      <c r="P12" s="18">
        <f t="shared" ref="P12:P23" si="6">O12/N12*100</f>
        <v>1.6725339227547869</v>
      </c>
      <c r="Q12" s="6"/>
      <c r="R12" s="6"/>
      <c r="S12" s="6">
        <f t="shared" ref="S12:S23" si="7">N12</f>
        <v>91.33</v>
      </c>
      <c r="T12" s="6">
        <f t="shared" ref="T12:T23" si="8">D12*S12</f>
        <v>4566.5</v>
      </c>
      <c r="U12" s="20">
        <f t="shared" ref="U12:U23" si="9">D12*E12</f>
        <v>4500</v>
      </c>
      <c r="V12" s="20">
        <f t="shared" ref="V12:V23" si="10">D12*H12</f>
        <v>4650</v>
      </c>
      <c r="W12" s="20">
        <f t="shared" ref="W12:W23" si="11">D12*J12</f>
        <v>4550</v>
      </c>
      <c r="X12" s="20"/>
      <c r="Y12" s="20"/>
      <c r="Z12" s="20"/>
    </row>
    <row r="13" spans="1:26" ht="36" customHeight="1" x14ac:dyDescent="0.25">
      <c r="A13" s="26">
        <f t="shared" ref="A13:A23" si="12">1+A12</f>
        <v>3</v>
      </c>
      <c r="B13" s="56" t="s">
        <v>46</v>
      </c>
      <c r="C13" s="27" t="s">
        <v>43</v>
      </c>
      <c r="D13" s="21">
        <v>50</v>
      </c>
      <c r="E13" s="6">
        <v>100</v>
      </c>
      <c r="F13" s="17"/>
      <c r="G13" s="17"/>
      <c r="H13" s="6">
        <v>105</v>
      </c>
      <c r="I13" s="6"/>
      <c r="J13" s="6">
        <v>105</v>
      </c>
      <c r="K13" s="6"/>
      <c r="L13" s="6"/>
      <c r="M13" s="6"/>
      <c r="N13" s="6">
        <f t="shared" si="4"/>
        <v>103.33</v>
      </c>
      <c r="O13" s="18">
        <f t="shared" si="5"/>
        <v>2.8867513459481287</v>
      </c>
      <c r="P13" s="18">
        <f t="shared" si="6"/>
        <v>2.7937204548031827</v>
      </c>
      <c r="Q13" s="6"/>
      <c r="R13" s="6"/>
      <c r="S13" s="6">
        <f t="shared" si="7"/>
        <v>103.33</v>
      </c>
      <c r="T13" s="6">
        <f t="shared" si="8"/>
        <v>5166.5</v>
      </c>
      <c r="U13" s="20">
        <f t="shared" si="9"/>
        <v>5000</v>
      </c>
      <c r="V13" s="20">
        <f t="shared" si="10"/>
        <v>5250</v>
      </c>
      <c r="W13" s="20">
        <f t="shared" si="11"/>
        <v>5250</v>
      </c>
      <c r="X13" s="20"/>
      <c r="Y13" s="20"/>
      <c r="Z13" s="20"/>
    </row>
    <row r="14" spans="1:26" ht="33.75" customHeight="1" x14ac:dyDescent="0.25">
      <c r="A14" s="26">
        <f t="shared" si="12"/>
        <v>4</v>
      </c>
      <c r="B14" s="56" t="s">
        <v>47</v>
      </c>
      <c r="C14" s="27" t="s">
        <v>43</v>
      </c>
      <c r="D14" s="21">
        <v>50</v>
      </c>
      <c r="E14" s="6">
        <v>30</v>
      </c>
      <c r="F14" s="17"/>
      <c r="G14" s="17"/>
      <c r="H14" s="6">
        <v>32</v>
      </c>
      <c r="I14" s="6"/>
      <c r="J14" s="6">
        <v>31</v>
      </c>
      <c r="K14" s="6"/>
      <c r="L14" s="6"/>
      <c r="M14" s="6"/>
      <c r="N14" s="6">
        <f t="shared" si="4"/>
        <v>31</v>
      </c>
      <c r="O14" s="18">
        <f t="shared" si="5"/>
        <v>1</v>
      </c>
      <c r="P14" s="18">
        <f t="shared" si="6"/>
        <v>3.225806451612903</v>
      </c>
      <c r="Q14" s="6"/>
      <c r="R14" s="6"/>
      <c r="S14" s="6">
        <f t="shared" si="7"/>
        <v>31</v>
      </c>
      <c r="T14" s="6">
        <f t="shared" si="8"/>
        <v>1550</v>
      </c>
      <c r="U14" s="20">
        <f t="shared" si="9"/>
        <v>1500</v>
      </c>
      <c r="V14" s="20">
        <f t="shared" si="10"/>
        <v>1600</v>
      </c>
      <c r="W14" s="20">
        <f t="shared" si="11"/>
        <v>1550</v>
      </c>
      <c r="X14" s="20"/>
      <c r="Y14" s="20"/>
      <c r="Z14" s="20"/>
    </row>
    <row r="15" spans="1:26" ht="44.25" customHeight="1" x14ac:dyDescent="0.25">
      <c r="A15" s="26">
        <f t="shared" si="12"/>
        <v>5</v>
      </c>
      <c r="B15" s="56" t="s">
        <v>48</v>
      </c>
      <c r="C15" s="27" t="s">
        <v>43</v>
      </c>
      <c r="D15" s="21">
        <v>50</v>
      </c>
      <c r="E15" s="6">
        <v>180</v>
      </c>
      <c r="F15" s="17"/>
      <c r="G15" s="17"/>
      <c r="H15" s="6">
        <v>184</v>
      </c>
      <c r="I15" s="6"/>
      <c r="J15" s="6">
        <v>188</v>
      </c>
      <c r="K15" s="6"/>
      <c r="L15" s="6"/>
      <c r="M15" s="6"/>
      <c r="N15" s="6">
        <f t="shared" si="4"/>
        <v>184</v>
      </c>
      <c r="O15" s="18">
        <f t="shared" si="5"/>
        <v>4</v>
      </c>
      <c r="P15" s="18">
        <f t="shared" si="6"/>
        <v>2.1739130434782608</v>
      </c>
      <c r="Q15" s="6"/>
      <c r="R15" s="6"/>
      <c r="S15" s="6">
        <f t="shared" si="7"/>
        <v>184</v>
      </c>
      <c r="T15" s="6">
        <f t="shared" si="8"/>
        <v>9200</v>
      </c>
      <c r="U15" s="20">
        <f t="shared" si="9"/>
        <v>9000</v>
      </c>
      <c r="V15" s="20">
        <f t="shared" si="10"/>
        <v>9200</v>
      </c>
      <c r="W15" s="20">
        <f t="shared" si="11"/>
        <v>9400</v>
      </c>
      <c r="X15" s="20"/>
      <c r="Y15" s="20"/>
      <c r="Z15" s="20"/>
    </row>
    <row r="16" spans="1:26" ht="36" customHeight="1" x14ac:dyDescent="0.25">
      <c r="A16" s="26">
        <f t="shared" si="12"/>
        <v>6</v>
      </c>
      <c r="B16" s="56" t="s">
        <v>49</v>
      </c>
      <c r="C16" s="27" t="s">
        <v>43</v>
      </c>
      <c r="D16" s="21">
        <v>20</v>
      </c>
      <c r="E16" s="6">
        <v>610</v>
      </c>
      <c r="F16" s="17"/>
      <c r="G16" s="17"/>
      <c r="H16" s="6">
        <v>634</v>
      </c>
      <c r="I16" s="6"/>
      <c r="J16" s="6">
        <v>626</v>
      </c>
      <c r="K16" s="6"/>
      <c r="L16" s="6"/>
      <c r="M16" s="6"/>
      <c r="N16" s="6">
        <f t="shared" si="4"/>
        <v>623.33000000000004</v>
      </c>
      <c r="O16" s="18">
        <f t="shared" si="5"/>
        <v>12.220201853215574</v>
      </c>
      <c r="P16" s="18">
        <f t="shared" si="6"/>
        <v>1.9604706741558362</v>
      </c>
      <c r="Q16" s="6"/>
      <c r="R16" s="6"/>
      <c r="S16" s="6">
        <f t="shared" si="7"/>
        <v>623.33000000000004</v>
      </c>
      <c r="T16" s="6">
        <f t="shared" si="8"/>
        <v>12466.6</v>
      </c>
      <c r="U16" s="20">
        <f t="shared" si="9"/>
        <v>12200</v>
      </c>
      <c r="V16" s="20">
        <f t="shared" si="10"/>
        <v>12680</v>
      </c>
      <c r="W16" s="20">
        <f t="shared" si="11"/>
        <v>12520</v>
      </c>
      <c r="X16" s="20"/>
      <c r="Y16" s="20"/>
      <c r="Z16" s="20"/>
    </row>
    <row r="17" spans="1:26" ht="33.75" customHeight="1" x14ac:dyDescent="0.25">
      <c r="A17" s="26">
        <f t="shared" si="12"/>
        <v>7</v>
      </c>
      <c r="B17" s="56" t="s">
        <v>50</v>
      </c>
      <c r="C17" s="27" t="s">
        <v>43</v>
      </c>
      <c r="D17" s="21">
        <v>20</v>
      </c>
      <c r="E17" s="6">
        <v>390</v>
      </c>
      <c r="F17" s="17"/>
      <c r="G17" s="17"/>
      <c r="H17" s="6">
        <v>406</v>
      </c>
      <c r="I17" s="6"/>
      <c r="J17" s="6">
        <v>396</v>
      </c>
      <c r="K17" s="6"/>
      <c r="L17" s="6"/>
      <c r="M17" s="6"/>
      <c r="N17" s="6">
        <f t="shared" si="4"/>
        <v>397.33</v>
      </c>
      <c r="O17" s="18">
        <f t="shared" si="5"/>
        <v>8.0829037686547611</v>
      </c>
      <c r="P17" s="18">
        <f t="shared" si="6"/>
        <v>2.0343049275551208</v>
      </c>
      <c r="Q17" s="6"/>
      <c r="R17" s="6"/>
      <c r="S17" s="6">
        <f t="shared" si="7"/>
        <v>397.33</v>
      </c>
      <c r="T17" s="6">
        <f t="shared" si="8"/>
        <v>7946.5999999999995</v>
      </c>
      <c r="U17" s="20">
        <f t="shared" si="9"/>
        <v>7800</v>
      </c>
      <c r="V17" s="20">
        <f t="shared" si="10"/>
        <v>8120</v>
      </c>
      <c r="W17" s="20">
        <f t="shared" si="11"/>
        <v>7920</v>
      </c>
      <c r="X17" s="20"/>
      <c r="Y17" s="20"/>
      <c r="Z17" s="20"/>
    </row>
    <row r="18" spans="1:26" ht="32.25" customHeight="1" x14ac:dyDescent="0.25">
      <c r="A18" s="26">
        <f t="shared" si="12"/>
        <v>8</v>
      </c>
      <c r="B18" s="56" t="s">
        <v>51</v>
      </c>
      <c r="C18" s="27" t="s">
        <v>43</v>
      </c>
      <c r="D18" s="21">
        <v>2</v>
      </c>
      <c r="E18" s="6">
        <v>2780</v>
      </c>
      <c r="F18" s="17"/>
      <c r="G18" s="17"/>
      <c r="H18" s="6">
        <v>2863</v>
      </c>
      <c r="I18" s="6"/>
      <c r="J18" s="6">
        <v>2797</v>
      </c>
      <c r="K18" s="6"/>
      <c r="L18" s="6"/>
      <c r="M18" s="6"/>
      <c r="N18" s="6">
        <f t="shared" si="4"/>
        <v>2813.33</v>
      </c>
      <c r="O18" s="18">
        <f t="shared" si="5"/>
        <v>43.844421918111017</v>
      </c>
      <c r="P18" s="18">
        <f t="shared" si="6"/>
        <v>1.5584528625547311</v>
      </c>
      <c r="Q18" s="6"/>
      <c r="R18" s="6"/>
      <c r="S18" s="6">
        <f t="shared" si="7"/>
        <v>2813.33</v>
      </c>
      <c r="T18" s="6">
        <f t="shared" si="8"/>
        <v>5626.66</v>
      </c>
      <c r="U18" s="20">
        <f t="shared" si="9"/>
        <v>5560</v>
      </c>
      <c r="V18" s="20">
        <f t="shared" si="10"/>
        <v>5726</v>
      </c>
      <c r="W18" s="20">
        <f t="shared" si="11"/>
        <v>5594</v>
      </c>
      <c r="X18" s="20"/>
      <c r="Y18" s="20"/>
      <c r="Z18" s="20"/>
    </row>
    <row r="19" spans="1:26" ht="37.5" customHeight="1" x14ac:dyDescent="0.25">
      <c r="A19" s="26">
        <f t="shared" si="12"/>
        <v>9</v>
      </c>
      <c r="B19" s="56" t="s">
        <v>52</v>
      </c>
      <c r="C19" s="27" t="s">
        <v>43</v>
      </c>
      <c r="D19" s="21">
        <v>10</v>
      </c>
      <c r="E19" s="6">
        <v>270</v>
      </c>
      <c r="F19" s="17"/>
      <c r="G19" s="17"/>
      <c r="H19" s="6">
        <v>284</v>
      </c>
      <c r="I19" s="6"/>
      <c r="J19" s="6">
        <v>282</v>
      </c>
      <c r="K19" s="6"/>
      <c r="L19" s="6"/>
      <c r="M19" s="6"/>
      <c r="N19" s="6">
        <f t="shared" si="4"/>
        <v>278.67</v>
      </c>
      <c r="O19" s="18">
        <f t="shared" si="5"/>
        <v>7.5718777944003648</v>
      </c>
      <c r="P19" s="18">
        <f t="shared" si="6"/>
        <v>2.7171485249220813</v>
      </c>
      <c r="Q19" s="6"/>
      <c r="R19" s="6"/>
      <c r="S19" s="6">
        <f t="shared" si="7"/>
        <v>278.67</v>
      </c>
      <c r="T19" s="6">
        <f t="shared" si="8"/>
        <v>2786.7000000000003</v>
      </c>
      <c r="U19" s="20">
        <f t="shared" si="9"/>
        <v>2700</v>
      </c>
      <c r="V19" s="20">
        <f t="shared" si="10"/>
        <v>2840</v>
      </c>
      <c r="W19" s="20">
        <f t="shared" si="11"/>
        <v>2820</v>
      </c>
      <c r="X19" s="20"/>
      <c r="Y19" s="20"/>
      <c r="Z19" s="20"/>
    </row>
    <row r="20" spans="1:26" ht="81.75" customHeight="1" x14ac:dyDescent="0.25">
      <c r="A20" s="26">
        <f t="shared" si="12"/>
        <v>10</v>
      </c>
      <c r="B20" s="34" t="s">
        <v>53</v>
      </c>
      <c r="C20" s="27" t="s">
        <v>43</v>
      </c>
      <c r="D20" s="21">
        <v>30</v>
      </c>
      <c r="E20" s="6">
        <v>90</v>
      </c>
      <c r="F20" s="17"/>
      <c r="G20" s="17"/>
      <c r="H20" s="6">
        <v>92</v>
      </c>
      <c r="I20" s="6"/>
      <c r="J20" s="6">
        <v>91</v>
      </c>
      <c r="K20" s="6"/>
      <c r="L20" s="6"/>
      <c r="M20" s="6"/>
      <c r="N20" s="6">
        <f t="shared" si="4"/>
        <v>91</v>
      </c>
      <c r="O20" s="18">
        <f t="shared" si="5"/>
        <v>1</v>
      </c>
      <c r="P20" s="18">
        <f t="shared" si="6"/>
        <v>1.098901098901099</v>
      </c>
      <c r="Q20" s="6"/>
      <c r="R20" s="6"/>
      <c r="S20" s="6">
        <f t="shared" si="7"/>
        <v>91</v>
      </c>
      <c r="T20" s="6">
        <f t="shared" si="8"/>
        <v>2730</v>
      </c>
      <c r="U20" s="20">
        <f t="shared" si="9"/>
        <v>2700</v>
      </c>
      <c r="V20" s="20">
        <f t="shared" si="10"/>
        <v>2760</v>
      </c>
      <c r="W20" s="20">
        <f t="shared" si="11"/>
        <v>2730</v>
      </c>
      <c r="X20" s="20"/>
      <c r="Y20" s="20"/>
      <c r="Z20" s="20"/>
    </row>
    <row r="21" spans="1:26" ht="34.5" customHeight="1" x14ac:dyDescent="0.25">
      <c r="A21" s="26">
        <f t="shared" si="12"/>
        <v>11</v>
      </c>
      <c r="B21" s="34" t="s">
        <v>54</v>
      </c>
      <c r="C21" s="27" t="s">
        <v>57</v>
      </c>
      <c r="D21" s="21">
        <v>200</v>
      </c>
      <c r="E21" s="6">
        <v>140</v>
      </c>
      <c r="F21" s="17"/>
      <c r="G21" s="17"/>
      <c r="H21" s="6">
        <v>142</v>
      </c>
      <c r="I21" s="6"/>
      <c r="J21" s="6">
        <v>144</v>
      </c>
      <c r="K21" s="6"/>
      <c r="L21" s="6"/>
      <c r="M21" s="6"/>
      <c r="N21" s="6">
        <f t="shared" si="4"/>
        <v>142</v>
      </c>
      <c r="O21" s="18">
        <f t="shared" si="5"/>
        <v>2</v>
      </c>
      <c r="P21" s="18">
        <f t="shared" si="6"/>
        <v>1.4084507042253522</v>
      </c>
      <c r="Q21" s="6"/>
      <c r="R21" s="6"/>
      <c r="S21" s="6">
        <f t="shared" si="7"/>
        <v>142</v>
      </c>
      <c r="T21" s="6">
        <f t="shared" si="8"/>
        <v>28400</v>
      </c>
      <c r="U21" s="20">
        <f t="shared" si="9"/>
        <v>28000</v>
      </c>
      <c r="V21" s="20">
        <f t="shared" si="10"/>
        <v>28400</v>
      </c>
      <c r="W21" s="20">
        <f t="shared" si="11"/>
        <v>28800</v>
      </c>
      <c r="X21" s="20"/>
      <c r="Y21" s="20"/>
      <c r="Z21" s="20"/>
    </row>
    <row r="22" spans="1:26" ht="33" customHeight="1" x14ac:dyDescent="0.25">
      <c r="A22" s="26">
        <f t="shared" si="12"/>
        <v>12</v>
      </c>
      <c r="B22" s="34" t="s">
        <v>55</v>
      </c>
      <c r="C22" s="27" t="s">
        <v>57</v>
      </c>
      <c r="D22" s="21">
        <v>200</v>
      </c>
      <c r="E22" s="6">
        <v>20</v>
      </c>
      <c r="F22" s="17"/>
      <c r="G22" s="17"/>
      <c r="H22" s="6">
        <v>22</v>
      </c>
      <c r="I22" s="6"/>
      <c r="J22" s="6">
        <v>21</v>
      </c>
      <c r="K22" s="6"/>
      <c r="L22" s="6"/>
      <c r="M22" s="6"/>
      <c r="N22" s="6">
        <f t="shared" si="4"/>
        <v>21</v>
      </c>
      <c r="O22" s="18">
        <f t="shared" si="5"/>
        <v>1</v>
      </c>
      <c r="P22" s="18">
        <f t="shared" si="6"/>
        <v>4.7619047619047619</v>
      </c>
      <c r="Q22" s="6"/>
      <c r="R22" s="6"/>
      <c r="S22" s="6">
        <f t="shared" si="7"/>
        <v>21</v>
      </c>
      <c r="T22" s="6">
        <f t="shared" si="8"/>
        <v>4200</v>
      </c>
      <c r="U22" s="20">
        <f t="shared" si="9"/>
        <v>4000</v>
      </c>
      <c r="V22" s="20">
        <f t="shared" si="10"/>
        <v>4400</v>
      </c>
      <c r="W22" s="20">
        <f t="shared" si="11"/>
        <v>4200</v>
      </c>
      <c r="X22" s="20"/>
      <c r="Y22" s="20"/>
      <c r="Z22" s="20"/>
    </row>
    <row r="23" spans="1:26" ht="30" customHeight="1" x14ac:dyDescent="0.25">
      <c r="A23" s="26">
        <f t="shared" si="12"/>
        <v>13</v>
      </c>
      <c r="B23" s="34" t="s">
        <v>56</v>
      </c>
      <c r="C23" s="27" t="s">
        <v>57</v>
      </c>
      <c r="D23" s="21">
        <v>400</v>
      </c>
      <c r="E23" s="6">
        <v>100</v>
      </c>
      <c r="F23" s="17"/>
      <c r="G23" s="17"/>
      <c r="H23" s="6">
        <v>101</v>
      </c>
      <c r="I23" s="6"/>
      <c r="J23" s="6">
        <v>103</v>
      </c>
      <c r="K23" s="6"/>
      <c r="L23" s="6"/>
      <c r="M23" s="6"/>
      <c r="N23" s="6">
        <f t="shared" si="4"/>
        <v>101.33</v>
      </c>
      <c r="O23" s="18">
        <f t="shared" si="5"/>
        <v>1.5275252316519468</v>
      </c>
      <c r="P23" s="18">
        <f t="shared" si="6"/>
        <v>1.5074758034658509</v>
      </c>
      <c r="Q23" s="6"/>
      <c r="R23" s="6"/>
      <c r="S23" s="6">
        <f t="shared" si="7"/>
        <v>101.33</v>
      </c>
      <c r="T23" s="6">
        <f t="shared" si="8"/>
        <v>40532</v>
      </c>
      <c r="U23" s="20">
        <f t="shared" si="9"/>
        <v>40000</v>
      </c>
      <c r="V23" s="20">
        <f t="shared" si="10"/>
        <v>40400</v>
      </c>
      <c r="W23" s="20">
        <f t="shared" si="11"/>
        <v>41200</v>
      </c>
      <c r="X23" s="20"/>
      <c r="Y23" s="20"/>
      <c r="Z23" s="20"/>
    </row>
    <row r="24" spans="1:26" s="5" customFormat="1" ht="13.5" customHeight="1" x14ac:dyDescent="0.25">
      <c r="A24" s="41"/>
      <c r="B24" s="42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6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4"/>
      <c r="T25" s="25">
        <f>SUM(T11:T23)</f>
        <v>173038.56</v>
      </c>
      <c r="U25" s="20">
        <f>SUM(U11:U23)</f>
        <v>169960</v>
      </c>
      <c r="V25" s="20">
        <f>SUM(V11:V23)</f>
        <v>173926</v>
      </c>
      <c r="W25" s="20">
        <f>SUM(W11:W23)</f>
        <v>175234</v>
      </c>
    </row>
    <row r="26" spans="1:26" customFormat="1" ht="43.5" customHeight="1" x14ac:dyDescent="0.25">
      <c r="A26" s="43" t="s">
        <v>25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</row>
    <row r="27" spans="1:26" customFormat="1" ht="15.75" x14ac:dyDescent="0.25">
      <c r="A27" s="44" t="s">
        <v>26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7"/>
      <c r="P27" s="7"/>
    </row>
    <row r="28" spans="1:26" customFormat="1" ht="15.75" x14ac:dyDescent="0.25">
      <c r="B28" s="7"/>
      <c r="D28" s="7"/>
      <c r="E28" s="30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6" customFormat="1" ht="27" customHeight="1" x14ac:dyDescent="0.25">
      <c r="B29" s="7"/>
      <c r="C29" s="7"/>
      <c r="D29" s="7"/>
      <c r="E29" s="31" t="s">
        <v>27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6" customFormat="1" ht="16.899999999999999" customHeight="1" x14ac:dyDescent="0.25">
      <c r="B30" s="7"/>
      <c r="C30" s="7"/>
      <c r="D30" s="7"/>
      <c r="E30" s="30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6" customFormat="1" ht="16.899999999999999" customHeight="1" x14ac:dyDescent="0.25">
      <c r="B31" s="7"/>
      <c r="C31" s="9" t="s">
        <v>28</v>
      </c>
      <c r="D31" s="7"/>
      <c r="E31" s="30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26" customFormat="1" ht="16.899999999999999" customHeight="1" x14ac:dyDescent="0.25">
      <c r="B32" s="7"/>
      <c r="C32" s="7"/>
      <c r="D32" s="7"/>
      <c r="E32" s="32" t="s">
        <v>29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20" customFormat="1" ht="27" customHeight="1" x14ac:dyDescent="0.25">
      <c r="B33" s="7"/>
      <c r="C33" s="7"/>
      <c r="D33" s="7"/>
      <c r="E33" s="30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20" customFormat="1" ht="27" customHeight="1" x14ac:dyDescent="0.25">
      <c r="B34" s="7"/>
      <c r="C34" s="8" t="s">
        <v>30</v>
      </c>
      <c r="D34" s="7"/>
      <c r="E34" s="30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20" customFormat="1" ht="27" customHeight="1" x14ac:dyDescent="0.25">
      <c r="B35" s="7"/>
      <c r="C35" s="8" t="s">
        <v>31</v>
      </c>
      <c r="D35" s="7"/>
      <c r="E35" s="30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20" customFormat="1" ht="16.899999999999999" customHeight="1" x14ac:dyDescent="0.25">
      <c r="B36" s="7"/>
      <c r="C36" s="9" t="s">
        <v>32</v>
      </c>
      <c r="D36" s="7"/>
      <c r="E36" s="30"/>
      <c r="F36" s="7"/>
      <c r="G36" s="7"/>
      <c r="H36" s="7"/>
      <c r="I36" s="7"/>
      <c r="J36" s="7"/>
      <c r="K36" s="7"/>
      <c r="L36" s="7"/>
      <c r="M36" s="7"/>
      <c r="N36" s="10"/>
      <c r="O36" s="7"/>
      <c r="P36" s="7"/>
    </row>
    <row r="37" spans="1:20" customFormat="1" ht="16.899999999999999" customHeight="1" x14ac:dyDescent="0.3">
      <c r="A37" s="38" t="s">
        <v>33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7"/>
    </row>
    <row r="38" spans="1:20" customFormat="1" ht="16.899999999999999" customHeight="1" x14ac:dyDescent="0.25">
      <c r="B38" s="7"/>
      <c r="C38" s="11" t="s">
        <v>34</v>
      </c>
      <c r="D38" s="7"/>
      <c r="E38" s="30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20" customFormat="1" ht="16.899999999999999" customHeight="1" x14ac:dyDescent="0.25">
      <c r="B39" s="7"/>
      <c r="C39" s="12" t="s">
        <v>35</v>
      </c>
      <c r="D39" s="7"/>
      <c r="E39" s="30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20" customFormat="1" ht="16.899999999999999" customHeight="1" x14ac:dyDescent="0.25">
      <c r="B40" s="7"/>
      <c r="C40" s="12" t="s">
        <v>28</v>
      </c>
      <c r="D40" s="13" t="s">
        <v>36</v>
      </c>
      <c r="E40" s="33"/>
      <c r="F40" s="13"/>
      <c r="G40" s="13"/>
      <c r="H40" s="13"/>
      <c r="I40" s="13"/>
      <c r="J40" s="13"/>
      <c r="K40" s="13"/>
      <c r="L40" s="13"/>
      <c r="M40" s="13"/>
      <c r="N40" s="7"/>
      <c r="O40" s="7"/>
      <c r="P40" s="7"/>
    </row>
    <row r="41" spans="1:20" customFormat="1" ht="16.899999999999999" customHeight="1" x14ac:dyDescent="0.25">
      <c r="B41" s="7"/>
      <c r="C41" s="35" t="s">
        <v>37</v>
      </c>
      <c r="D41" s="35"/>
      <c r="E41" s="35"/>
      <c r="F41" s="35"/>
      <c r="G41" s="35"/>
      <c r="H41" s="35"/>
      <c r="I41" s="7"/>
      <c r="J41" s="7"/>
      <c r="K41" s="7"/>
      <c r="L41" s="7"/>
      <c r="M41" s="7"/>
      <c r="N41" s="7"/>
      <c r="O41" s="7"/>
      <c r="P41" s="7"/>
    </row>
    <row r="42" spans="1:20" customFormat="1" ht="16.899999999999999" customHeight="1" x14ac:dyDescent="0.25">
      <c r="B42" s="14"/>
      <c r="C42" s="7"/>
      <c r="D42" s="13" t="s">
        <v>38</v>
      </c>
      <c r="E42" s="33"/>
      <c r="F42" s="13"/>
      <c r="G42" s="13"/>
      <c r="H42" s="13"/>
      <c r="I42" s="13"/>
      <c r="J42" s="7"/>
      <c r="K42" s="7"/>
      <c r="L42" s="7"/>
      <c r="M42" s="7"/>
      <c r="N42" s="7"/>
      <c r="O42" s="7"/>
      <c r="P42" s="7"/>
      <c r="Q42" s="7"/>
      <c r="R42" s="15"/>
    </row>
    <row r="43" spans="1:20" customFormat="1" ht="16.899999999999999" customHeight="1" x14ac:dyDescent="0.25">
      <c r="B43" s="14"/>
      <c r="C43" s="7"/>
      <c r="D43" s="13" t="s">
        <v>39</v>
      </c>
      <c r="E43" s="33"/>
      <c r="F43" s="13"/>
      <c r="G43" s="13"/>
      <c r="H43" s="13"/>
      <c r="I43" s="13"/>
      <c r="J43" s="7"/>
      <c r="K43" s="7"/>
      <c r="L43" s="7"/>
      <c r="M43" s="7"/>
      <c r="N43" s="7"/>
      <c r="O43" s="7"/>
      <c r="P43" s="7"/>
      <c r="Q43" s="7"/>
      <c r="R43" s="15"/>
    </row>
    <row r="44" spans="1:20" customFormat="1" ht="16.899999999999999" customHeight="1" x14ac:dyDescent="0.25">
      <c r="B44" s="13"/>
      <c r="C44" s="13"/>
      <c r="D44" s="13" t="s">
        <v>40</v>
      </c>
      <c r="E44" s="33"/>
      <c r="F44" s="13"/>
      <c r="G44" s="13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20" customFormat="1" ht="84.75" customHeight="1" x14ac:dyDescent="0.25">
      <c r="A45" s="54" t="s">
        <v>59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</row>
    <row r="46" spans="1:20" customFormat="1" ht="37.5" customHeight="1" x14ac:dyDescent="0.25">
      <c r="A46" s="55" t="s">
        <v>60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</row>
    <row r="47" spans="1:20" s="14" customFormat="1" ht="32.25" customHeight="1" x14ac:dyDescent="0.25">
      <c r="A47" s="36" t="s">
        <v>61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1:20" s="14" customFormat="1" ht="16.899999999999999" customHeight="1" x14ac:dyDescent="0.25">
      <c r="A48" s="37" t="s">
        <v>62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</sheetData>
  <mergeCells count="27">
    <mergeCell ref="A24:T24"/>
    <mergeCell ref="A26:T26"/>
    <mergeCell ref="A27:N27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41:H41"/>
    <mergeCell ref="A46:T46"/>
    <mergeCell ref="A47:T47"/>
    <mergeCell ref="A48:T48"/>
    <mergeCell ref="A37:O37"/>
    <mergeCell ref="A45:T45"/>
  </mergeCells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2026-05-21T11:49:40Z</cp:lastPrinted>
  <dcterms:created xsi:type="dcterms:W3CDTF">2015-03-23T12:24:37Z</dcterms:created>
  <dcterms:modified xsi:type="dcterms:W3CDTF">2026-06-16T09:50:42Z</dcterms:modified>
</cp:coreProperties>
</file>