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2435"/>
  </bookViews>
  <sheets>
    <sheet name="Лист 1" sheetId="3" r:id="rId1"/>
  </sheets>
  <definedNames>
    <definedName name="_xlnm._FilterDatabase" localSheetId="0" hidden="1">'Лист 1'!$B$1:$R$6</definedName>
  </definedNames>
  <calcPr calcId="145621" refMode="R1C1"/>
</workbook>
</file>

<file path=xl/calcChain.xml><?xml version="1.0" encoding="utf-8"?>
<calcChain xmlns="http://schemas.openxmlformats.org/spreadsheetml/2006/main">
  <c r="P5" i="3" l="1"/>
  <c r="M5" i="3"/>
  <c r="Q5" i="3" l="1"/>
  <c r="R5" i="3" s="1"/>
  <c r="N5" i="3"/>
  <c r="O5" i="3" s="1"/>
  <c r="R6" i="3" l="1"/>
</calcChain>
</file>

<file path=xl/sharedStrings.xml><?xml version="1.0" encoding="utf-8"?>
<sst xmlns="http://schemas.openxmlformats.org/spreadsheetml/2006/main" count="26" uniqueCount="24">
  <si>
    <t>№</t>
  </si>
  <si>
    <t>Ед. изм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</si>
  <si>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</si>
  <si>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</si>
  <si>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</si>
  <si>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</si>
  <si>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</si>
  <si>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</si>
  <si>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>ИТОГО:</t>
  </si>
  <si>
    <t>Ценовая информация стоимости объекта закупки, (руб) за ед.изм.</t>
  </si>
  <si>
    <t xml:space="preserve">НЦЕТРУрын </t>
  </si>
  <si>
    <t xml:space="preserve">Расчет начальной цены единиц товаров (работ,услуг) 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</t>
  </si>
  <si>
    <t>Начальная цена единиц товаров (работ, услуг) определяемая методом сопоставимых рыночных цен (анализа рынка)</t>
  </si>
  <si>
    <t>Оценка однородности совокупности значений выявленных цен, используемых в расчете начальной цены единиц товаров (работ, услуг)</t>
  </si>
  <si>
    <t>Обоснование начальной суммы цен единиц товаров (работ, услуг )</t>
  </si>
  <si>
    <t>Начальная цена единиц товаров (работ, услуг)  с учетом округления цены за единицу (руб.)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</si>
  <si>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</si>
  <si>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</si>
  <si>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Перечень услуг</t>
  </si>
  <si>
    <t>ус.ед.</t>
  </si>
  <si>
    <t>Оказание услуг по обязательному страхованию гражданской ответственности владельца опасного объекта за причинение вреда в результате аварии на опасном объекте (Пермский край)</t>
  </si>
  <si>
    <t>Источник №1 (КП №1 от 06.05.2026 № 4490)</t>
  </si>
  <si>
    <t xml:space="preserve">Источник №2  (КП №2 от 06.05.2026 № 4491) </t>
  </si>
  <si>
    <t>Источник №3  (КП №3 от 06.05.2026 № 4492)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</si>
</sst>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;[Red]0.00"/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vertical="center"/>
    </xf>
    <xf numFmtId="0" fontId="2" fillId="0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1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7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2</xdr:row>
      <xdr:rowOff>1170214</xdr:rowOff>
    </xdr:from>
    <xdr:to>
      <xdr:col>15</xdr:col>
      <xdr:colOff>0</xdr:colOff>
      <xdr:row>2</xdr:row>
      <xdr:rowOff>1522639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9943" y="2081893"/>
          <a:ext cx="702128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1014772</xdr:colOff>
      <xdr:row>2</xdr:row>
      <xdr:rowOff>793455</xdr:rowOff>
    </xdr:from>
    <xdr:to>
      <xdr:col>13</xdr:col>
      <xdr:colOff>780729</xdr:colOff>
      <xdr:row>2</xdr:row>
      <xdr:rowOff>1231605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390" y="1331337"/>
          <a:ext cx="808104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130629</xdr:colOff>
      <xdr:row>2</xdr:row>
      <xdr:rowOff>1740353</xdr:rowOff>
    </xdr:from>
    <xdr:to>
      <xdr:col>15</xdr:col>
      <xdr:colOff>283029</xdr:colOff>
      <xdr:row>2</xdr:row>
      <xdr:rowOff>1968953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72700" y="273367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843642</xdr:colOff>
      <xdr:row>2</xdr:row>
      <xdr:rowOff>2354036</xdr:rowOff>
    </xdr:from>
    <xdr:to>
      <xdr:col>15</xdr:col>
      <xdr:colOff>1562518</xdr:colOff>
      <xdr:row>3</xdr:row>
      <xdr:rowOff>308883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85713" y="3211286"/>
          <a:ext cx="714794" cy="31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8"/>
  <sheetViews>
    <sheetView tabSelected="1" topLeftCell="B1" zoomScale="85" zoomScaleNormal="85" workbookViewId="0">
      <selection activeCell="H13" sqref="H13"/>
    </sheetView>
  </sheetViews>
  <sheetFormatPr defaultColWidth="9.140625" defaultRowHeight="15" x14ac:dyDescent="0.25"/>
  <cols>
    <col min="1" max="1" width="5.28515625" style="2" hidden="1" customWidth="1"/>
    <col min="2" max="2" width="4.5703125" style="2" customWidth="1"/>
    <col min="3" max="3" width="53.5703125" style="5" customWidth="1"/>
    <col min="4" max="4" width="9.140625" style="2" customWidth="1"/>
    <col min="5" max="5" width="5.85546875" style="2" customWidth="1"/>
    <col min="6" max="6" width="11.85546875" style="29" customWidth="1"/>
    <col min="7" max="7" width="12.140625" style="29" customWidth="1"/>
    <col min="8" max="8" width="11.85546875" style="29" customWidth="1"/>
    <col min="9" max="11" width="11.7109375" style="2" hidden="1" customWidth="1"/>
    <col min="12" max="12" width="11.42578125" style="2" hidden="1" customWidth="1"/>
    <col min="13" max="13" width="15.5703125" style="2" customWidth="1"/>
    <col min="14" max="14" width="12.28515625" style="2" customWidth="1"/>
    <col min="15" max="15" width="10.7109375" style="2" customWidth="1"/>
    <col min="16" max="16" width="25" style="37" customWidth="1"/>
    <col min="17" max="17" width="11.7109375" style="17" bestFit="1" customWidth="1"/>
    <col min="18" max="18" width="13" style="32" customWidth="1"/>
    <col min="19" max="19" width="12.7109375" style="14" customWidth="1"/>
    <col min="20" max="20" width="9.140625" style="14"/>
    <col min="21" max="16384" width="9.140625" style="2"/>
  </cols>
  <sheetData>
    <row r="1" spans="2:20" ht="28.5" customHeight="1" x14ac:dyDescent="0.2">
      <c r="B1" s="47" t="s">
        <v>14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2"/>
      <c r="T1" s="2"/>
    </row>
    <row r="2" spans="2:20" s="38" customFormat="1" ht="14.25" x14ac:dyDescent="0.25">
      <c r="B2" s="49" t="s">
        <v>0</v>
      </c>
      <c r="C2" s="52" t="s">
        <v>18</v>
      </c>
      <c r="D2" s="52" t="s">
        <v>1</v>
      </c>
      <c r="E2" s="52" t="s">
        <v>2</v>
      </c>
      <c r="F2" s="48" t="s">
        <v>9</v>
      </c>
      <c r="G2" s="48"/>
      <c r="H2" s="48"/>
      <c r="I2" s="59" t="s">
        <v>5</v>
      </c>
      <c r="J2" s="59"/>
      <c r="K2" s="59"/>
      <c r="L2" s="59" t="s">
        <v>7</v>
      </c>
      <c r="M2" s="60" t="s">
        <v>13</v>
      </c>
      <c r="N2" s="60"/>
      <c r="O2" s="60"/>
      <c r="P2" s="49" t="s">
        <v>12</v>
      </c>
      <c r="Q2" s="59"/>
      <c r="R2" s="59"/>
    </row>
    <row r="3" spans="2:20" s="38" customFormat="1" ht="156.75" customHeight="1" x14ac:dyDescent="0.2">
      <c r="B3" s="50"/>
      <c r="C3" s="53"/>
      <c r="D3" s="53"/>
      <c r="E3" s="53"/>
      <c r="F3" s="55" t="s">
        <v>21</v>
      </c>
      <c r="G3" s="55" t="s">
        <v>22</v>
      </c>
      <c r="H3" s="55" t="s">
        <v>23</v>
      </c>
      <c r="I3" s="39" t="s">
        <v>6</v>
      </c>
      <c r="J3" s="39" t="s">
        <v>6</v>
      </c>
      <c r="K3" s="39" t="s">
        <v>6</v>
      </c>
      <c r="L3" s="59"/>
      <c r="M3" s="49" t="s">
        <v>16</v>
      </c>
      <c r="N3" s="49" t="s">
        <v>3</v>
      </c>
      <c r="O3" s="56" t="s">
        <v>17</v>
      </c>
      <c r="P3" s="40" t="s">
        <v>11</v>
      </c>
      <c r="Q3" s="49" t="s">
        <v>4</v>
      </c>
      <c r="R3" s="58" t="s">
        <v>15</v>
      </c>
      <c r="S3" s="2"/>
    </row>
    <row r="4" spans="2:20" s="38" customFormat="1" ht="27.75" customHeight="1" x14ac:dyDescent="0.25">
      <c r="B4" s="51"/>
      <c r="C4" s="54"/>
      <c r="D4" s="54"/>
      <c r="E4" s="54"/>
      <c r="F4" s="54"/>
      <c r="G4" s="54"/>
      <c r="H4" s="54"/>
      <c r="I4" s="39"/>
      <c r="J4" s="39"/>
      <c r="K4" s="39"/>
      <c r="L4" s="39"/>
      <c r="M4" s="51"/>
      <c r="N4" s="51"/>
      <c r="O4" s="57"/>
      <c r="P4" s="41" t="s">
        <v>10</v>
      </c>
      <c r="Q4" s="51"/>
      <c r="R4" s="51"/>
    </row>
    <row r="5" spans="2:20" ht="60" x14ac:dyDescent="0.25">
      <c r="B5" s="22">
        <v>1</v>
      </c>
      <c r="C5" s="42" t="s">
        <v>20</v>
      </c>
      <c r="D5" s="42" t="s">
        <v>19</v>
      </c>
      <c r="E5" s="22">
        <v>1</v>
      </c>
      <c r="F5" s="43">
        <v>600</v>
      </c>
      <c r="G5" s="43">
        <v>600</v>
      </c>
      <c r="H5" s="43">
        <v>600</v>
      </c>
      <c r="I5" s="13"/>
      <c r="J5" s="23"/>
      <c r="K5" s="23"/>
      <c r="L5" s="23"/>
      <c r="M5" s="23">
        <f t="shared" ref="M5" si="0">(F5+G5+H5)/3</f>
        <v>600</v>
      </c>
      <c r="N5" s="24">
        <f t="shared" ref="N5" si="1">SQRT(((SUM((POWER(F5-M5,2)),(POWER(G5-M5,2)),(POWER(H5-M5,2)))/(COLUMNS(F5:H5)-1))))</f>
        <v>0</v>
      </c>
      <c r="O5" s="24">
        <f t="shared" ref="O5" si="2">N5/M5*100</f>
        <v>0</v>
      </c>
      <c r="P5" s="33">
        <f t="shared" ref="P5" si="3">(F5+G5+H5)/3</f>
        <v>600</v>
      </c>
      <c r="Q5" s="25">
        <f t="shared" ref="Q5" si="4">M5</f>
        <v>600</v>
      </c>
      <c r="R5" s="30">
        <f>ROUND(Q5*E5,2)</f>
        <v>600</v>
      </c>
      <c r="S5" s="2"/>
      <c r="T5" s="2"/>
    </row>
    <row r="6" spans="2:20" s="1" customFormat="1" x14ac:dyDescent="0.25">
      <c r="B6" s="44" t="s">
        <v>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8">
        <f>SUM(R5:R5)</f>
        <v>600</v>
      </c>
      <c r="S6" s="15"/>
      <c r="T6" s="15"/>
    </row>
    <row r="7" spans="2:20" s="1" customFormat="1" x14ac:dyDescent="0.2">
      <c r="B7" s="6"/>
      <c r="C7" s="7"/>
      <c r="D7" s="8"/>
      <c r="E7" s="9"/>
      <c r="F7" s="26"/>
      <c r="G7" s="26"/>
      <c r="H7" s="26"/>
      <c r="I7" s="10"/>
      <c r="J7" s="10"/>
      <c r="K7" s="10"/>
      <c r="L7" s="10"/>
      <c r="M7" s="11"/>
      <c r="N7" s="12"/>
      <c r="O7" s="12"/>
      <c r="P7" s="34"/>
      <c r="Q7" s="19"/>
      <c r="R7" s="20"/>
      <c r="S7" s="15"/>
      <c r="T7" s="15"/>
    </row>
    <row r="8" spans="2:20" s="3" customFormat="1" x14ac:dyDescent="0.25">
      <c r="F8" s="27"/>
      <c r="G8" s="27"/>
      <c r="H8" s="27"/>
      <c r="P8" s="35"/>
      <c r="Q8" s="21"/>
      <c r="R8" s="31"/>
      <c r="S8" s="16"/>
      <c r="T8" s="16"/>
    </row>
    <row r="9" spans="2:20" ht="15.75" x14ac:dyDescent="0.25">
      <c r="D9" s="5"/>
      <c r="F9" s="28"/>
      <c r="O9" s="4"/>
      <c r="P9" s="36"/>
    </row>
    <row r="96" spans="3:20" x14ac:dyDescent="0.25">
      <c r="C96" s="2"/>
      <c r="S96" s="2"/>
      <c r="T96" s="2"/>
    </row>
    <row r="97" spans="3:20" x14ac:dyDescent="0.25">
      <c r="C97" s="2"/>
      <c r="S97" s="2"/>
      <c r="T97" s="2"/>
    </row>
    <row r="98" spans="3:20" x14ac:dyDescent="0.25">
      <c r="C98" s="2"/>
      <c r="S98" s="2"/>
      <c r="T98" s="2"/>
    </row>
  </sheetData>
  <autoFilter ref="B1:R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9">
    <mergeCell ref="L2:L3"/>
    <mergeCell ref="M2:O2"/>
    <mergeCell ref="P2:R2"/>
    <mergeCell ref="B6:Q6"/>
    <mergeCell ref="B1:R1"/>
    <mergeCell ref="F2:H2"/>
    <mergeCell ref="B2:B4"/>
    <mergeCell ref="C2:C4"/>
    <mergeCell ref="D2:D4"/>
    <mergeCell ref="E2:E4"/>
    <mergeCell ref="F3:F4"/>
    <mergeCell ref="G3:G4"/>
    <mergeCell ref="H3:H4"/>
    <mergeCell ref="M3:M4"/>
    <mergeCell ref="N3:N4"/>
    <mergeCell ref="O3:O4"/>
    <mergeCell ref="Q3:Q4"/>
    <mergeCell ref="R3:R4"/>
    <mergeCell ref="I2:K2"/>
  </mergeCells>
  <pageMargins left="0.7" right="0.7" top="0.75" bottom="0.75" header="0.3" footer="0.3"/>
  <pageSetup paperSize="9" scale="52" fitToHeight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Львова Елена Григорьевна</cp:lastModifiedBy>
  <cp:lastPrinted>2023-05-24T03:58:32Z</cp:lastPrinted>
  <dcterms:created xsi:type="dcterms:W3CDTF">2014-01-15T18:15:09Z</dcterms:created>
  <dcterms:modified xsi:type="dcterms:W3CDTF">2026-05-06T07:53:20Z</dcterms:modified>
</cp:coreProperties>
</file>