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u-tmn-fs\Закупки\Контрактный управляющий\Мавров Д.Н\Скан.образы документов\2026\Оказание услуг по техническому обслуживанию охранных сигн. г. Нягань\Подготовка\"/>
    </mc:Choice>
  </mc:AlternateContent>
  <bookViews>
    <workbookView xWindow="0" yWindow="0" windowWidth="14055" windowHeight="11865" tabRatio="727"/>
  </bookViews>
  <sheets>
    <sheet name="Обоснование НМЦК" sheetId="7" r:id="rId1"/>
    <sheet name="НМЦК проектно-сметным методом" sheetId="4" state="hidden" r:id="rId2"/>
  </sheets>
  <calcPr calcId="152511"/>
</workbook>
</file>

<file path=xl/calcChain.xml><?xml version="1.0" encoding="utf-8"?>
<calcChain xmlns="http://schemas.openxmlformats.org/spreadsheetml/2006/main">
  <c r="J12" i="7" l="1"/>
  <c r="K12" i="7"/>
  <c r="M12" i="7" l="1"/>
  <c r="N12" i="7" s="1"/>
  <c r="O12" i="7" s="1"/>
  <c r="P12" i="7" s="1"/>
  <c r="L12" i="7"/>
  <c r="P16" i="7" l="1"/>
</calcChain>
</file>

<file path=xl/sharedStrings.xml><?xml version="1.0" encoding="utf-8"?>
<sst xmlns="http://schemas.openxmlformats.org/spreadsheetml/2006/main" count="31" uniqueCount="31">
  <si>
    <t xml:space="preserve"> 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</si>
  <si>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НМЦК контракта с учетом округления цены за единицу (руб.)</t>
  </si>
  <si>
    <t>Цена за единицу изм. с округлением (вниз) до сотых долей после запятой (руб.)</t>
  </si>
  <si>
    <t>Цена за единицу изм. (руб.)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</si>
  <si>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</si>
  <si>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</si>
  <si>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                 &lt;ц&gt; </t>
  </si>
  <si>
    <t>КП №3</t>
  </si>
  <si>
    <t>КП №2</t>
  </si>
  <si>
    <t xml:space="preserve">КП №1 </t>
  </si>
  <si>
    <t>НМЦК, определяемая методом сопоставимых рыночных цен (анализа рынка)*</t>
  </si>
  <si>
    <t>Однородность совокупности значений выявленных цен, используемых в расчете НМЦК</t>
  </si>
  <si>
    <t>Коммерческие предложения (руб.)</t>
  </si>
  <si>
    <t>Кол-во</t>
  </si>
  <si>
    <t>Ед.изм.</t>
  </si>
  <si>
    <t>Существенные условия исполнения контракта</t>
  </si>
  <si>
    <t xml:space="preserve">Наименование товара </t>
  </si>
  <si>
    <t>№ п/п</t>
  </si>
  <si>
    <t xml:space="preserve">Обоснование начальной (максимальной) цены контрата (НМЦК) </t>
  </si>
  <si>
    <t>мес</t>
  </si>
  <si>
    <t xml:space="preserve">Исполнитель ____________________________Д.Н. Мавров </t>
  </si>
  <si>
    <t>Расчет НМЦК по формуле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
(Выбор по минимальной цене)</t>
  </si>
  <si>
    <t>Оказание услуг по техническому обслуживанию охранных, пожарных и тревожных сигнализаций (тревожных кнопок) систем контроля доступа и видеонаблюдения в помещениях Северо-Уральского управления Федеральной службы по экологическому, технологическому и атомному надзору в городе Нягань, 1-й МКР, дом 19, офис 58</t>
  </si>
  <si>
    <t>Дата: 01.04.2026</t>
  </si>
  <si>
    <t xml:space="preserve">   ИТОГО: Шестнадцать тысяч пятьсот пятьдесят четыре рубля 69 копеек.</t>
  </si>
  <si>
    <t>Приложение №1 к извещению (Обоснование НМЦК)</t>
  </si>
  <si>
    <t>Предмет закупки: Оказание услуг по техническому обслуживанию охранных, пожарных и тревожных сигнализаций (тревожных кнопок) систем контроля доступа и видеонаблюдения в помещениях Северо-Уральского управления Федеральной службы по экологическому, технологическому и атомному надзору в городе Нягань, 1-й МКР, дом 19, офис 58</t>
  </si>
  <si>
    <t>Номер закупки №37/03/26 АТ</t>
  </si>
  <si>
    <t>Источник финансирования: Федеральный бюджет</t>
  </si>
  <si>
    <t>ОКПД 2: 80.20.10.000</t>
  </si>
  <si>
    <t>КБК: 498 0401 1040390020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</si>
</sst>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0.0000"/>
    <numFmt numFmtId="165" formatCode="_-* #,##0.00[$р.-419]_-;\-* #,##0.00[$р.-419]_-;_-* &quot;-&quot;??[$р.-419]_-;_-@_-"/>
    <numFmt numFmtId="166" formatCode="_-* #,##0.00_р_._-;\-* #,##0.00_р_._-;_-* &quot;-&quot;??_р_._-;_-@_-"/>
    <numFmt numFmtId="167" formatCode="0.00000"/>
    <numFmt numFmtId="168" formatCode="#,##0.00_ ;[Red]\-#,##0.00\ 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57">
    <xf numFmtId="0" fontId="0" fillId="0" borderId="0" xfId="0"/>
    <xf numFmtId="0" fontId="2" fillId="0" borderId="0" xfId="1" applyFont="1"/>
    <xf numFmtId="0" fontId="2" fillId="0" borderId="0" xfId="1" applyFont="1" applyFill="1" applyAlignment="1" applyProtection="1">
      <alignment vertical="center"/>
      <protection locked="0"/>
    </xf>
    <xf numFmtId="0" fontId="3" fillId="0" borderId="0" xfId="1" applyFont="1" applyFill="1" applyAlignment="1" applyProtection="1">
      <alignment vertical="center"/>
      <protection locked="0"/>
    </xf>
    <xf numFmtId="0" fontId="3" fillId="0" borderId="0" xfId="1" applyFont="1" applyAlignment="1" applyProtection="1">
      <alignment horizontal="center" wrapText="1"/>
      <protection locked="0"/>
    </xf>
    <xf numFmtId="164" fontId="3" fillId="0" borderId="0" xfId="1" applyNumberFormat="1" applyFont="1" applyFill="1" applyAlignment="1" applyProtection="1">
      <alignment horizontal="center" vertical="center"/>
      <protection locked="0"/>
    </xf>
    <xf numFmtId="0" fontId="3" fillId="0" borderId="0" xfId="1" applyFont="1" applyAlignment="1" applyProtection="1">
      <alignment wrapText="1"/>
      <protection locked="0"/>
    </xf>
    <xf numFmtId="0" fontId="3" fillId="0" borderId="0" xfId="1" applyFont="1"/>
    <xf numFmtId="165" fontId="3" fillId="0" borderId="0" xfId="1" applyNumberFormat="1" applyFont="1" applyFill="1" applyAlignment="1" applyProtection="1">
      <alignment vertical="center"/>
      <protection locked="0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/>
    </xf>
    <xf numFmtId="167" fontId="2" fillId="0" borderId="1" xfId="1" applyNumberFormat="1" applyFont="1" applyBorder="1" applyAlignment="1">
      <alignment horizontal="center" vertical="center" wrapText="1"/>
    </xf>
    <xf numFmtId="4" fontId="2" fillId="0" borderId="3" xfId="1" applyNumberFormat="1" applyFont="1" applyFill="1" applyBorder="1" applyAlignment="1">
      <alignment horizontal="center" vertical="center" wrapText="1"/>
    </xf>
    <xf numFmtId="2" fontId="2" fillId="0" borderId="3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10" fontId="2" fillId="0" borderId="1" xfId="3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0" xfId="1" applyFont="1" applyAlignment="1" applyProtection="1">
      <alignment horizontal="left" vertical="top" wrapText="1"/>
      <protection locked="0"/>
    </xf>
    <xf numFmtId="44" fontId="2" fillId="0" borderId="0" xfId="1" applyNumberFormat="1" applyFont="1"/>
    <xf numFmtId="0" fontId="3" fillId="0" borderId="0" xfId="1" applyFont="1" applyFill="1" applyAlignment="1" applyProtection="1">
      <alignment horizontal="right" vertical="top"/>
      <protection locked="0"/>
    </xf>
    <xf numFmtId="0" fontId="3" fillId="0" borderId="0" xfId="1" applyFont="1" applyAlignment="1" applyProtection="1">
      <alignment horizontal="left" vertical="top" wrapText="1"/>
      <protection locked="0"/>
    </xf>
    <xf numFmtId="0" fontId="2" fillId="0" borderId="5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top" wrapText="1"/>
    </xf>
    <xf numFmtId="165" fontId="3" fillId="0" borderId="1" xfId="1" applyNumberFormat="1" applyFont="1" applyFill="1" applyBorder="1" applyAlignment="1">
      <alignment vertical="center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6" xfId="1" applyNumberFormat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1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</cellXfs>
  <cellStyles count="5">
    <cellStyle name="Обычный" xfId="0" builtinId="0"/>
    <cellStyle name="Обычный 2" xfId="1"/>
    <cellStyle name="Обычный 3" xfId="4"/>
    <cellStyle name="Процентный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10</xdr:row>
      <xdr:rowOff>1238250</xdr:rowOff>
    </xdr:from>
    <xdr:to>
      <xdr:col>12</xdr:col>
      <xdr:colOff>19050</xdr:colOff>
      <xdr:row>10</xdr:row>
      <xdr:rowOff>1590675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322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10</xdr:row>
      <xdr:rowOff>923925</xdr:rowOff>
    </xdr:from>
    <xdr:to>
      <xdr:col>11</xdr:col>
      <xdr:colOff>0</xdr:colOff>
      <xdr:row>10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247650</xdr:colOff>
      <xdr:row>10</xdr:row>
      <xdr:rowOff>2000250</xdr:rowOff>
    </xdr:from>
    <xdr:to>
      <xdr:col>12</xdr:col>
      <xdr:colOff>1771650</xdr:colOff>
      <xdr:row>10</xdr:row>
      <xdr:rowOff>2371725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62850" y="1143000"/>
          <a:ext cx="3619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314325</xdr:colOff>
      <xdr:row>10</xdr:row>
      <xdr:rowOff>1400175</xdr:rowOff>
    </xdr:from>
    <xdr:to>
      <xdr:col>12</xdr:col>
      <xdr:colOff>438150</xdr:colOff>
      <xdr:row>10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1143000"/>
          <a:ext cx="1238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1"/>
  <sheetViews>
    <sheetView tabSelected="1" workbookViewId="0">
      <selection activeCell="C41" sqref="C41"/>
    </sheetView>
  </sheetViews>
  <sheetFormatPr defaultRowHeight="15" x14ac:dyDescent="0.25"/>
  <cols>
    <col min="1" max="1" width="9.140625" style="1"/>
    <col min="2" max="2" width="6.85546875" style="1" customWidth="1"/>
    <col min="3" max="3" width="55.85546875" style="1" customWidth="1"/>
    <col min="4" max="4" width="0.140625" style="1" customWidth="1"/>
    <col min="5" max="5" width="8.28515625" style="1" customWidth="1"/>
    <col min="6" max="6" width="8.5703125" style="1" customWidth="1"/>
    <col min="7" max="7" width="14" style="1" customWidth="1"/>
    <col min="8" max="8" width="13" style="1" customWidth="1"/>
    <col min="9" max="9" width="12.7109375" style="1" customWidth="1"/>
    <col min="10" max="10" width="18" style="1" customWidth="1"/>
    <col min="11" max="11" width="15.42578125" style="1" customWidth="1"/>
    <col min="12" max="12" width="16.5703125" style="1" customWidth="1"/>
    <col min="13" max="13" width="26.85546875" style="1" customWidth="1"/>
    <col min="14" max="14" width="15" style="1" customWidth="1"/>
    <col min="15" max="15" width="15.28515625" style="1" customWidth="1"/>
    <col min="16" max="16" width="17" style="1" customWidth="1"/>
    <col min="17" max="16384" width="9.140625" style="1"/>
  </cols>
  <sheetData>
    <row r="1" spans="2:16" ht="30.75" customHeight="1" x14ac:dyDescent="0.25">
      <c r="I1" s="53" t="s">
        <v>25</v>
      </c>
      <c r="J1" s="54"/>
      <c r="K1" s="54"/>
      <c r="L1" s="54"/>
      <c r="M1" s="54"/>
      <c r="N1" s="54"/>
      <c r="O1" s="54"/>
      <c r="P1" s="54"/>
    </row>
    <row r="2" spans="2:16" ht="45.75" customHeight="1" x14ac:dyDescent="0.25">
      <c r="I2" s="55" t="s">
        <v>26</v>
      </c>
      <c r="J2" s="56"/>
      <c r="K2" s="56"/>
      <c r="L2" s="56"/>
      <c r="M2" s="56"/>
      <c r="N2" s="56"/>
      <c r="O2" s="56"/>
      <c r="P2" s="56"/>
    </row>
    <row r="3" spans="2:16" x14ac:dyDescent="0.25">
      <c r="I3" s="55" t="s">
        <v>27</v>
      </c>
      <c r="J3" s="56"/>
      <c r="K3" s="56"/>
      <c r="L3" s="56"/>
      <c r="M3" s="56"/>
      <c r="N3" s="56"/>
      <c r="O3" s="56"/>
      <c r="P3" s="56"/>
    </row>
    <row r="4" spans="2:16" x14ac:dyDescent="0.25">
      <c r="I4" s="55" t="s">
        <v>28</v>
      </c>
      <c r="J4" s="56"/>
      <c r="K4" s="56"/>
      <c r="L4" s="56"/>
      <c r="M4" s="56"/>
      <c r="N4" s="56"/>
      <c r="O4" s="56"/>
      <c r="P4" s="56"/>
    </row>
    <row r="5" spans="2:16" x14ac:dyDescent="0.25">
      <c r="I5" s="55" t="s">
        <v>29</v>
      </c>
      <c r="J5" s="56"/>
      <c r="K5" s="56"/>
      <c r="L5" s="56"/>
      <c r="M5" s="56"/>
      <c r="N5" s="56"/>
      <c r="O5" s="56"/>
      <c r="P5" s="56"/>
    </row>
    <row r="6" spans="2:16" x14ac:dyDescent="0.25">
      <c r="I6" s="55" t="s">
        <v>30</v>
      </c>
      <c r="J6" s="56"/>
      <c r="K6" s="56"/>
      <c r="L6" s="56"/>
      <c r="M6" s="56"/>
      <c r="N6" s="56"/>
      <c r="O6" s="56"/>
      <c r="P6" s="56"/>
    </row>
    <row r="7" spans="2:16" x14ac:dyDescent="0.25">
      <c r="I7" s="51"/>
      <c r="J7" s="52"/>
      <c r="K7" s="52"/>
      <c r="L7" s="52"/>
      <c r="M7" s="52"/>
      <c r="N7" s="52"/>
      <c r="O7" s="52"/>
      <c r="P7" s="52"/>
    </row>
    <row r="8" spans="2:16" x14ac:dyDescent="0.25">
      <c r="I8" s="51"/>
      <c r="J8" s="52"/>
      <c r="K8" s="52"/>
      <c r="L8" s="52"/>
      <c r="M8" s="52"/>
      <c r="N8" s="52"/>
      <c r="O8" s="52"/>
      <c r="P8" s="52"/>
    </row>
    <row r="9" spans="2:16" ht="35.25" customHeight="1" x14ac:dyDescent="0.25">
      <c r="C9" s="33" t="s">
        <v>18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2:16" ht="45.6" customHeight="1" x14ac:dyDescent="0.25">
      <c r="B10" s="34" t="s">
        <v>17</v>
      </c>
      <c r="C10" s="35" t="s">
        <v>16</v>
      </c>
      <c r="D10" s="36" t="s">
        <v>15</v>
      </c>
      <c r="E10" s="36" t="s">
        <v>14</v>
      </c>
      <c r="F10" s="36" t="s">
        <v>13</v>
      </c>
      <c r="G10" s="37" t="s">
        <v>12</v>
      </c>
      <c r="H10" s="38"/>
      <c r="I10" s="39"/>
      <c r="J10" s="44" t="s">
        <v>11</v>
      </c>
      <c r="K10" s="44"/>
      <c r="L10" s="44"/>
      <c r="M10" s="45" t="s">
        <v>10</v>
      </c>
      <c r="N10" s="38"/>
      <c r="O10" s="38"/>
      <c r="P10" s="39"/>
    </row>
    <row r="11" spans="2:16" ht="222.75" customHeight="1" x14ac:dyDescent="0.25">
      <c r="B11" s="34"/>
      <c r="C11" s="36"/>
      <c r="D11" s="40"/>
      <c r="E11" s="40"/>
      <c r="F11" s="41"/>
      <c r="G11" s="19" t="s">
        <v>9</v>
      </c>
      <c r="H11" s="19" t="s">
        <v>8</v>
      </c>
      <c r="I11" s="19" t="s">
        <v>7</v>
      </c>
      <c r="J11" s="20" t="s">
        <v>6</v>
      </c>
      <c r="K11" s="20" t="s">
        <v>5</v>
      </c>
      <c r="L11" s="42" t="s">
        <v>4</v>
      </c>
      <c r="M11" s="20" t="s">
        <v>21</v>
      </c>
      <c r="N11" s="46" t="s">
        <v>3</v>
      </c>
      <c r="O11" s="46" t="s">
        <v>2</v>
      </c>
      <c r="P11" s="46" t="s">
        <v>1</v>
      </c>
    </row>
    <row r="12" spans="2:16" ht="102.75" customHeight="1" x14ac:dyDescent="0.25">
      <c r="B12" s="10">
        <v>1</v>
      </c>
      <c r="C12" s="19" t="s">
        <v>22</v>
      </c>
      <c r="D12" s="18"/>
      <c r="E12" s="18" t="s">
        <v>19</v>
      </c>
      <c r="F12" s="21">
        <v>9</v>
      </c>
      <c r="G12" s="22">
        <v>1520.2398422090721</v>
      </c>
      <c r="H12" s="22">
        <v>1895</v>
      </c>
      <c r="I12" s="22">
        <v>2103</v>
      </c>
      <c r="J12" s="26">
        <f t="shared" ref="J12" si="0">AVERAGEA(G12:I12)</f>
        <v>1839.4132807363574</v>
      </c>
      <c r="K12" s="23">
        <f>_xlfn.STDEV.S(G12:I12)</f>
        <v>295.32992211423237</v>
      </c>
      <c r="L12" s="27">
        <f>K12/J12</f>
        <v>0.16055658899886019</v>
      </c>
      <c r="M12" s="24">
        <f>F12*J12</f>
        <v>16554.719526627217</v>
      </c>
      <c r="N12" s="28">
        <f>M12/F12</f>
        <v>1839.4132807363576</v>
      </c>
      <c r="O12" s="25">
        <f>ROUND(N12,2)</f>
        <v>1839.41</v>
      </c>
      <c r="P12" s="25">
        <f>ROUND(O12*F12,2)</f>
        <v>16554.689999999999</v>
      </c>
    </row>
    <row r="13" spans="2:16" ht="32.25" hidden="1" customHeight="1" x14ac:dyDescent="0.25">
      <c r="B13" s="10">
        <v>2</v>
      </c>
      <c r="C13" s="19"/>
      <c r="D13" s="18"/>
      <c r="E13" s="18"/>
      <c r="F13" s="17"/>
      <c r="G13" s="16"/>
      <c r="H13" s="16"/>
      <c r="I13" s="15"/>
      <c r="J13" s="14"/>
      <c r="K13" s="13"/>
      <c r="L13" s="10"/>
      <c r="M13" s="11"/>
      <c r="N13" s="12"/>
      <c r="O13" s="11"/>
      <c r="P13" s="11"/>
    </row>
    <row r="14" spans="2:16" ht="30.75" hidden="1" customHeight="1" x14ac:dyDescent="0.25">
      <c r="B14" s="10">
        <v>3</v>
      </c>
      <c r="C14" s="19"/>
      <c r="D14" s="18"/>
      <c r="E14" s="18"/>
      <c r="F14" s="17"/>
      <c r="G14" s="16"/>
      <c r="H14" s="16"/>
      <c r="I14" s="15"/>
      <c r="J14" s="14"/>
      <c r="K14" s="13"/>
      <c r="L14" s="10"/>
      <c r="M14" s="11"/>
      <c r="N14" s="12"/>
      <c r="O14" s="11"/>
      <c r="P14" s="11"/>
    </row>
    <row r="15" spans="2:16" ht="31.5" hidden="1" customHeight="1" x14ac:dyDescent="0.25">
      <c r="B15" s="10">
        <v>4</v>
      </c>
      <c r="C15" s="19"/>
      <c r="D15" s="18"/>
      <c r="E15" s="18"/>
      <c r="F15" s="17"/>
      <c r="G15" s="16"/>
      <c r="H15" s="16"/>
      <c r="I15" s="15"/>
      <c r="J15" s="14"/>
      <c r="K15" s="13"/>
      <c r="L15" s="10"/>
      <c r="M15" s="11"/>
      <c r="N15" s="12"/>
      <c r="O15" s="11"/>
      <c r="P15" s="11"/>
    </row>
    <row r="16" spans="2:16" s="9" customFormat="1" ht="41.25" customHeight="1" x14ac:dyDescent="0.25">
      <c r="B16" s="48" t="s">
        <v>24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50"/>
      <c r="P16" s="43">
        <f>SUM(P12:P15)</f>
        <v>16554.689999999999</v>
      </c>
    </row>
    <row r="17" spans="2:16" ht="51" customHeight="1" x14ac:dyDescent="0.25">
      <c r="B17" s="47" t="s">
        <v>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</row>
    <row r="18" spans="2:16" s="2" customFormat="1" ht="15.75" x14ac:dyDescent="0.25">
      <c r="B18" s="3"/>
      <c r="C18" s="29"/>
      <c r="D18" s="29"/>
      <c r="E18" s="29"/>
      <c r="F18" s="7"/>
      <c r="G18" s="6"/>
      <c r="H18" s="5"/>
      <c r="I18" s="4"/>
      <c r="J18" s="3"/>
      <c r="K18" s="3"/>
      <c r="L18" s="3"/>
      <c r="M18" s="3"/>
      <c r="N18" s="3"/>
      <c r="O18" s="3"/>
      <c r="P18" s="8"/>
    </row>
    <row r="19" spans="2:16" s="2" customFormat="1" ht="20.25" customHeight="1" x14ac:dyDescent="0.25">
      <c r="B19" s="32" t="s">
        <v>20</v>
      </c>
      <c r="C19" s="32"/>
      <c r="D19" s="32"/>
      <c r="E19" s="32"/>
      <c r="F19" s="32"/>
      <c r="G19" s="32"/>
      <c r="H19" s="32"/>
      <c r="I19" s="32"/>
      <c r="J19" s="32"/>
      <c r="K19" s="32"/>
      <c r="L19" s="3"/>
      <c r="M19" s="3"/>
      <c r="N19" s="3"/>
      <c r="O19" s="31"/>
      <c r="P19" s="31"/>
    </row>
    <row r="20" spans="2:16" s="2" customFormat="1" ht="11.25" customHeight="1" x14ac:dyDescent="0.25">
      <c r="B20" s="3"/>
      <c r="C20" s="29"/>
      <c r="D20" s="29"/>
      <c r="E20" s="29"/>
      <c r="F20" s="7"/>
      <c r="G20" s="6"/>
      <c r="H20" s="5"/>
      <c r="I20" s="4"/>
      <c r="J20" s="3"/>
      <c r="K20" s="3"/>
      <c r="L20" s="3"/>
      <c r="M20" s="3"/>
      <c r="N20" s="3"/>
      <c r="O20" s="3"/>
      <c r="P20" s="3"/>
    </row>
    <row r="21" spans="2:16" ht="19.5" customHeight="1" x14ac:dyDescent="0.25">
      <c r="B21" s="32" t="s">
        <v>23</v>
      </c>
      <c r="C21" s="32"/>
      <c r="D21" s="32"/>
      <c r="E21" s="32"/>
      <c r="F21" s="32"/>
      <c r="G21" s="32"/>
      <c r="H21" s="32"/>
      <c r="I21" s="32"/>
      <c r="J21" s="32"/>
      <c r="K21" s="32"/>
      <c r="P21" s="30"/>
    </row>
  </sheetData>
  <mergeCells count="22">
    <mergeCell ref="B21:K21"/>
    <mergeCell ref="I1:P1"/>
    <mergeCell ref="I2:P2"/>
    <mergeCell ref="I3:P3"/>
    <mergeCell ref="I4:P4"/>
    <mergeCell ref="I5:P5"/>
    <mergeCell ref="I6:P6"/>
    <mergeCell ref="I7:P7"/>
    <mergeCell ref="I8:P8"/>
    <mergeCell ref="B17:P17"/>
    <mergeCell ref="O19:P19"/>
    <mergeCell ref="B19:K19"/>
    <mergeCell ref="B10:B11"/>
    <mergeCell ref="J10:L10"/>
    <mergeCell ref="M10:P10"/>
    <mergeCell ref="C9:P9"/>
    <mergeCell ref="C10:C11"/>
    <mergeCell ref="D10:D11"/>
    <mergeCell ref="E10:E11"/>
    <mergeCell ref="F10:F11"/>
    <mergeCell ref="G10:I10"/>
    <mergeCell ref="B16:O16"/>
  </mergeCells>
  <pageMargins left="0.25" right="0.25" top="0.75" bottom="0.75" header="0.3" footer="0.3"/>
  <pageSetup paperSize="9" scale="63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 проектно-сметным методом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MaltsevaLA</dc:creator>
  <cp:lastModifiedBy>Мавров Денис Николаевич</cp:lastModifiedBy>
  <cp:lastPrinted>2026-03-26T10:52:25Z</cp:lastPrinted>
  <dcterms:created xsi:type="dcterms:W3CDTF">2013-12-17T05:16:41Z</dcterms:created>
  <dcterms:modified xsi:type="dcterms:W3CDTF">2026-04-01T09:59:08Z</dcterms:modified>
</cp:coreProperties>
</file>