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Лист1!$A$1:$O$83</definedName>
  </definedNames>
  <calcPr calcId="152511" refMode="R1C1"/>
</workbook>
</file>

<file path=xl/calcChain.xml><?xml version="1.0" encoding="utf-8"?>
<calcChain xmlns="http://schemas.openxmlformats.org/spreadsheetml/2006/main">
  <c r="O79" i="1" l="1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11" i="1"/>
  <c r="I75" i="1" l="1"/>
  <c r="L75" i="1"/>
  <c r="I76" i="1"/>
  <c r="L76" i="1"/>
  <c r="O6" i="1"/>
  <c r="M75" i="1" l="1"/>
  <c r="N75" i="1" s="1"/>
  <c r="M76" i="1"/>
  <c r="N76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7" i="1"/>
  <c r="L78" i="1"/>
  <c r="L11" i="1"/>
  <c r="L6" i="1" l="1"/>
  <c r="I6" i="1"/>
  <c r="M6" i="1" l="1"/>
  <c r="N6" i="1" s="1"/>
  <c r="I11" i="1"/>
  <c r="I63" i="1" l="1"/>
  <c r="M63" i="1" s="1"/>
  <c r="N63" i="1" s="1"/>
  <c r="I70" i="1" l="1"/>
  <c r="I67" i="1" l="1"/>
  <c r="M67" i="1" s="1"/>
  <c r="N67" i="1" s="1"/>
  <c r="I59" i="1"/>
  <c r="M59" i="1" s="1"/>
  <c r="N59" i="1" s="1"/>
  <c r="I74" i="1"/>
  <c r="M74" i="1" s="1"/>
  <c r="N74" i="1" s="1"/>
  <c r="I71" i="1"/>
  <c r="M71" i="1" s="1"/>
  <c r="N71" i="1" s="1"/>
  <c r="I57" i="1"/>
  <c r="M57" i="1" s="1"/>
  <c r="N57" i="1" s="1"/>
  <c r="I24" i="1"/>
  <c r="M24" i="1" s="1"/>
  <c r="N24" i="1" s="1"/>
  <c r="I64" i="1"/>
  <c r="M64" i="1" s="1"/>
  <c r="N64" i="1" s="1"/>
  <c r="I77" i="1"/>
  <c r="M77" i="1" s="1"/>
  <c r="N77" i="1" s="1"/>
  <c r="I55" i="1"/>
  <c r="M55" i="1" s="1"/>
  <c r="N55" i="1" s="1"/>
  <c r="I23" i="1"/>
  <c r="M23" i="1" s="1"/>
  <c r="N23" i="1" s="1"/>
  <c r="I49" i="1"/>
  <c r="M49" i="1" s="1"/>
  <c r="N49" i="1" s="1"/>
  <c r="I13" i="1"/>
  <c r="M13" i="1" s="1"/>
  <c r="N13" i="1" s="1"/>
  <c r="I17" i="1"/>
  <c r="M17" i="1" s="1"/>
  <c r="N17" i="1" s="1"/>
  <c r="I21" i="1"/>
  <c r="M21" i="1" s="1"/>
  <c r="N21" i="1" s="1"/>
  <c r="I35" i="1"/>
  <c r="M35" i="1" s="1"/>
  <c r="N35" i="1" s="1"/>
  <c r="I38" i="1"/>
  <c r="M38" i="1" s="1"/>
  <c r="N38" i="1" s="1"/>
  <c r="I42" i="1"/>
  <c r="M42" i="1" s="1"/>
  <c r="N42" i="1" s="1"/>
  <c r="I46" i="1"/>
  <c r="M46" i="1" s="1"/>
  <c r="N46" i="1" s="1"/>
  <c r="I48" i="1"/>
  <c r="M48" i="1" s="1"/>
  <c r="N48" i="1" s="1"/>
  <c r="I52" i="1"/>
  <c r="M52" i="1" s="1"/>
  <c r="N52" i="1" s="1"/>
  <c r="I56" i="1"/>
  <c r="M56" i="1" s="1"/>
  <c r="N56" i="1" s="1"/>
  <c r="I32" i="1"/>
  <c r="M32" i="1" s="1"/>
  <c r="N32" i="1" s="1"/>
  <c r="I36" i="1"/>
  <c r="M36" i="1" s="1"/>
  <c r="N36" i="1" s="1"/>
  <c r="M11" i="1"/>
  <c r="N11" i="1" s="1"/>
  <c r="I14" i="1"/>
  <c r="M14" i="1" s="1"/>
  <c r="N14" i="1" s="1"/>
  <c r="I29" i="1"/>
  <c r="M29" i="1" s="1"/>
  <c r="N29" i="1" s="1"/>
  <c r="I33" i="1"/>
  <c r="M33" i="1" s="1"/>
  <c r="N33" i="1" s="1"/>
  <c r="I40" i="1"/>
  <c r="M40" i="1" s="1"/>
  <c r="N40" i="1" s="1"/>
  <c r="I30" i="1"/>
  <c r="M30" i="1" s="1"/>
  <c r="N30" i="1" s="1"/>
  <c r="I34" i="1"/>
  <c r="M34" i="1" s="1"/>
  <c r="N34" i="1" s="1"/>
  <c r="I47" i="1"/>
  <c r="M47" i="1" s="1"/>
  <c r="N47" i="1" s="1"/>
  <c r="I22" i="1"/>
  <c r="M22" i="1" s="1"/>
  <c r="N22" i="1" s="1"/>
  <c r="I27" i="1"/>
  <c r="M27" i="1" s="1"/>
  <c r="N27" i="1" s="1"/>
  <c r="I43" i="1"/>
  <c r="M43" i="1" s="1"/>
  <c r="N43" i="1" s="1"/>
  <c r="I68" i="1"/>
  <c r="M68" i="1" s="1"/>
  <c r="N68" i="1" s="1"/>
  <c r="I18" i="1"/>
  <c r="M18" i="1" s="1"/>
  <c r="N18" i="1" s="1"/>
  <c r="I53" i="1"/>
  <c r="M53" i="1" s="1"/>
  <c r="N53" i="1" s="1"/>
  <c r="I61" i="1"/>
  <c r="M61" i="1" s="1"/>
  <c r="N61" i="1" s="1"/>
  <c r="I72" i="1"/>
  <c r="M72" i="1" s="1"/>
  <c r="N72" i="1" s="1"/>
  <c r="I12" i="1"/>
  <c r="M12" i="1" s="1"/>
  <c r="N12" i="1" s="1"/>
  <c r="I26" i="1"/>
  <c r="M26" i="1" s="1"/>
  <c r="N26" i="1" s="1"/>
  <c r="I45" i="1"/>
  <c r="M45" i="1" s="1"/>
  <c r="N45" i="1" s="1"/>
  <c r="I54" i="1"/>
  <c r="M54" i="1" s="1"/>
  <c r="N54" i="1" s="1"/>
  <c r="I20" i="1"/>
  <c r="M20" i="1" s="1"/>
  <c r="N20" i="1" s="1"/>
  <c r="I41" i="1"/>
  <c r="M41" i="1" s="1"/>
  <c r="N41" i="1" s="1"/>
  <c r="I44" i="1"/>
  <c r="M44" i="1" s="1"/>
  <c r="N44" i="1" s="1"/>
  <c r="I50" i="1"/>
  <c r="M50" i="1" s="1"/>
  <c r="N50" i="1" s="1"/>
  <c r="I37" i="1"/>
  <c r="M37" i="1" s="1"/>
  <c r="N37" i="1" s="1"/>
  <c r="I25" i="1"/>
  <c r="M25" i="1" s="1"/>
  <c r="N25" i="1" s="1"/>
  <c r="I66" i="1"/>
  <c r="M66" i="1" s="1"/>
  <c r="N66" i="1" s="1"/>
  <c r="I62" i="1"/>
  <c r="M62" i="1" s="1"/>
  <c r="N62" i="1" s="1"/>
  <c r="I19" i="1"/>
  <c r="M19" i="1" s="1"/>
  <c r="N19" i="1" s="1"/>
  <c r="M70" i="1"/>
  <c r="N70" i="1" s="1"/>
  <c r="I58" i="1"/>
  <c r="M58" i="1" s="1"/>
  <c r="N58" i="1" s="1"/>
  <c r="I78" i="1"/>
  <c r="M78" i="1" s="1"/>
  <c r="N78" i="1" s="1"/>
  <c r="I15" i="1"/>
  <c r="M15" i="1" s="1"/>
  <c r="N15" i="1" s="1"/>
  <c r="I31" i="1"/>
  <c r="M31" i="1" s="1"/>
  <c r="N31" i="1" s="1"/>
  <c r="I39" i="1"/>
  <c r="M39" i="1" s="1"/>
  <c r="N39" i="1" s="1"/>
  <c r="I51" i="1"/>
  <c r="M51" i="1" s="1"/>
  <c r="N51" i="1" s="1"/>
  <c r="I16" i="1"/>
  <c r="M16" i="1" s="1"/>
  <c r="N16" i="1" s="1"/>
  <c r="I28" i="1"/>
  <c r="M28" i="1" s="1"/>
  <c r="N28" i="1" s="1"/>
  <c r="I69" i="1"/>
  <c r="I60" i="1"/>
  <c r="M60" i="1" s="1"/>
  <c r="N60" i="1" s="1"/>
  <c r="I65" i="1"/>
  <c r="I73" i="1"/>
  <c r="M65" i="1" l="1"/>
  <c r="N65" i="1" s="1"/>
  <c r="M69" i="1"/>
  <c r="N69" i="1" s="1"/>
  <c r="M73" i="1"/>
  <c r="N73" i="1" s="1"/>
</calcChain>
</file>

<file path=xl/sharedStrings.xml><?xml version="1.0" encoding="utf-8"?>
<sst xmlns="http://schemas.openxmlformats.org/spreadsheetml/2006/main" count="243" uniqueCount="140">
  <si>
    <t xml:space="preserve"> ОБОСНОВАНИЕ НАЧАЛЬНОЙ (МАКСИМАЛЬНОЙ)  ЦЕНЫ КОНТРАКТА
</t>
  </si>
  <si>
    <t>№ п/п</t>
  </si>
  <si>
    <t>Наименование СИ</t>
  </si>
  <si>
    <t>ТИП</t>
  </si>
  <si>
    <t xml:space="preserve">Объем </t>
  </si>
  <si>
    <t>Средн. расчетная цена заказчика за единицу товара, рублей</t>
  </si>
  <si>
    <t>Минимальная цена,  выбранная заказчиком, рублей</t>
  </si>
  <si>
    <t>Кол-во знач.</t>
  </si>
  <si>
    <t>Сред.квадр.откл. σ=</t>
  </si>
  <si>
    <t>Коэфф вариации V=</t>
  </si>
  <si>
    <t>Совокупность цен</t>
  </si>
  <si>
    <t>Начальная (максимальная) цена за позицию</t>
  </si>
  <si>
    <t>Ед. изм.</t>
  </si>
  <si>
    <t>Кол-во</t>
  </si>
  <si>
    <t>Источник 1</t>
  </si>
  <si>
    <t>Источник 2</t>
  </si>
  <si>
    <t>Источник 3</t>
  </si>
  <si>
    <t>шт.</t>
  </si>
  <si>
    <t>ИТОГО</t>
  </si>
  <si>
    <t xml:space="preserve">Дата составления: </t>
  </si>
  <si>
    <t>Оказание услуг по поверке средств измерений и аттестации испытательного оборудования</t>
  </si>
  <si>
    <t>усл.ед.</t>
  </si>
  <si>
    <t>Цена за единицу с НДС, рублей</t>
  </si>
  <si>
    <t>Камера комплексных испытаний</t>
  </si>
  <si>
    <t>LCE-6101T</t>
  </si>
  <si>
    <t>Камера климатическая</t>
  </si>
  <si>
    <t>СМ-20/20-120МАС</t>
  </si>
  <si>
    <t>Камера тепла и холода</t>
  </si>
  <si>
    <t>КТХ-18</t>
  </si>
  <si>
    <t>Камера универсальная пропарочная</t>
  </si>
  <si>
    <t>КПУ-1М</t>
  </si>
  <si>
    <t>Установка для испытания на водонепроницаемость</t>
  </si>
  <si>
    <t>УВБ-МГ4.01</t>
  </si>
  <si>
    <t>Измеритель арт. давлен. и частоты пульса, автомат.</t>
  </si>
  <si>
    <t>LD 3a</t>
  </si>
  <si>
    <t>Измеритель артериального давления и частоты пульса</t>
  </si>
  <si>
    <t>OMRON</t>
  </si>
  <si>
    <t>Измеритель АД</t>
  </si>
  <si>
    <t>ИАД-01-Адьютор</t>
  </si>
  <si>
    <t>OMRON M2 Basic</t>
  </si>
  <si>
    <t>Измеритель А/Д</t>
  </si>
  <si>
    <t>CS-105 MEDICA</t>
  </si>
  <si>
    <t>Измеритель А/Д механич.</t>
  </si>
  <si>
    <t>LD</t>
  </si>
  <si>
    <t>Измеритель А/Д автоматич.</t>
  </si>
  <si>
    <t>CS-106 MEDICA</t>
  </si>
  <si>
    <t>Электрокардиограф многоканальный с автоматическим режимом переносной</t>
  </si>
  <si>
    <t>ЭК12ТМ-АЛЬТОН- 106С</t>
  </si>
  <si>
    <t>Измеритель артериального давления</t>
  </si>
  <si>
    <t>Omron M2 Basic</t>
  </si>
  <si>
    <t>CS-107 MEDICA</t>
  </si>
  <si>
    <t>Omron M6</t>
  </si>
  <si>
    <t>Дефектоскоп</t>
  </si>
  <si>
    <t>Пульсар-2.2</t>
  </si>
  <si>
    <t>Пульсар-1.2</t>
  </si>
  <si>
    <t>Осциллограф</t>
  </si>
  <si>
    <t>GDS-820C</t>
  </si>
  <si>
    <t>REGOL DS 1104</t>
  </si>
  <si>
    <t>Генератор</t>
  </si>
  <si>
    <t>UTG 1022X</t>
  </si>
  <si>
    <t>Вольтметр цифровой</t>
  </si>
  <si>
    <t>В7-38</t>
  </si>
  <si>
    <t>С1-112</t>
  </si>
  <si>
    <t>Генератор сигналов</t>
  </si>
  <si>
    <t>Г3-118</t>
  </si>
  <si>
    <t>Магазин сопротивления</t>
  </si>
  <si>
    <t>МСР-60М</t>
  </si>
  <si>
    <t>Приборы электроизмерительные многофункциональные</t>
  </si>
  <si>
    <t>Ц4353</t>
  </si>
  <si>
    <t>Источник питания постоянного тока</t>
  </si>
  <si>
    <t>Б5-49</t>
  </si>
  <si>
    <t>АКИП-4115/1А</t>
  </si>
  <si>
    <t>Измерительный комплект</t>
  </si>
  <si>
    <t>К-50</t>
  </si>
  <si>
    <t>Измеритель электрической мощности</t>
  </si>
  <si>
    <t>GRM-78213</t>
  </si>
  <si>
    <t>Актаком АКС-2043</t>
  </si>
  <si>
    <t>Цифровой прецизионный мультиметр</t>
  </si>
  <si>
    <t>Fluke 8845A</t>
  </si>
  <si>
    <t>Вольтметр универсальный</t>
  </si>
  <si>
    <t>GDM-79061</t>
  </si>
  <si>
    <t>Тепловизор</t>
  </si>
  <si>
    <t>Fluke Ti 25</t>
  </si>
  <si>
    <t>Измеритель комбинированный</t>
  </si>
  <si>
    <t>Testo 175-T3</t>
  </si>
  <si>
    <t>Testo 882</t>
  </si>
  <si>
    <t>Психрометр</t>
  </si>
  <si>
    <t>МВ-4-2М</t>
  </si>
  <si>
    <t>Термометр зонд 1</t>
  </si>
  <si>
    <t>Testo 926</t>
  </si>
  <si>
    <t>Манометр</t>
  </si>
  <si>
    <t>МПЗ-Уф</t>
  </si>
  <si>
    <t>МП4-УФ</t>
  </si>
  <si>
    <t>Термометры медицинские цифровые</t>
  </si>
  <si>
    <t>AMDT</t>
  </si>
  <si>
    <t>Термометры техн., жидкостные</t>
  </si>
  <si>
    <t>ТТЖ-Х</t>
  </si>
  <si>
    <t>Термометры стеклянные</t>
  </si>
  <si>
    <t>ТС-7-М1</t>
  </si>
  <si>
    <t>Весы напольные медицинские электронные</t>
  </si>
  <si>
    <t>ВМЭН-150-50/100-Д2-А</t>
  </si>
  <si>
    <t>ВМЭН-200-50/100-А</t>
  </si>
  <si>
    <t>Весы электронные лабораторные</t>
  </si>
  <si>
    <t>AUW 220D</t>
  </si>
  <si>
    <t>Весы медицинские напольные</t>
  </si>
  <si>
    <t>ВМЭН-150</t>
  </si>
  <si>
    <t>Измеритель толщины защитного слоя бетона</t>
  </si>
  <si>
    <t>ПОИСК-2.51</t>
  </si>
  <si>
    <t>Измерители прочности бетона отрывом со скалыванием</t>
  </si>
  <si>
    <t>ОНИКС-СР</t>
  </si>
  <si>
    <t>Измерители прочности сцеплений</t>
  </si>
  <si>
    <t>ОНИКС-АП</t>
  </si>
  <si>
    <t>Машина испытательная универсальн.</t>
  </si>
  <si>
    <t>UH-2000</t>
  </si>
  <si>
    <t>Пресс гидравлический</t>
  </si>
  <si>
    <t>ИП-1А-500 ПК</t>
  </si>
  <si>
    <t>Измерители прочности ударно-импульсные</t>
  </si>
  <si>
    <t>ОНИКС-2,6</t>
  </si>
  <si>
    <t>Прессы испытательные</t>
  </si>
  <si>
    <t>C54L2</t>
  </si>
  <si>
    <t>Машина испытательная</t>
  </si>
  <si>
    <t>AG-100kNX</t>
  </si>
  <si>
    <t>Микротвердомер</t>
  </si>
  <si>
    <t>ПМТ-3</t>
  </si>
  <si>
    <t>Твердомер универсальный</t>
  </si>
  <si>
    <t>DURA VISION-20</t>
  </si>
  <si>
    <t>DURAMIN-5</t>
  </si>
  <si>
    <t>Динамометр электронный ручной</t>
  </si>
  <si>
    <t>ДМЭР-120</t>
  </si>
  <si>
    <t>Тонометр внутриглазного давления через веко цифровой портативный</t>
  </si>
  <si>
    <t>ТГДц-01 «ПРА»</t>
  </si>
  <si>
    <t>Дальномер лазерный</t>
  </si>
  <si>
    <t>Leica DistoTD3a</t>
  </si>
  <si>
    <t>Термометр</t>
  </si>
  <si>
    <t>ТС-7АМК</t>
  </si>
  <si>
    <t>Спиротест</t>
  </si>
  <si>
    <t>УСПЦ-01М</t>
  </si>
  <si>
    <t>Электрокрдиограф 3-6 канальный</t>
  </si>
  <si>
    <t>ЭК3ТЦ-3/6-04 АКСИОН</t>
  </si>
  <si>
    <t>Цена Контракта определена как минимальное значение коммерческих предложений, руководствуясь принципом эффективности использования бюджетных средств (ст. 34, ч. 2 ст. 72 Бюджетного кодекса РФ)
Источниками информации для определения НМЦД являются коммерческие (ценовые) предложения: №716 от 12.05.2026 г., № 41/ПЭО-1832 от 12.05.2026 г., №24-30/983 от 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</si>
</sst>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\ _₽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65" fontId="1" fillId="2" borderId="0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5" fillId="2" borderId="0" xfId="0" applyFont="1" applyFill="1"/>
    <xf numFmtId="0" fontId="9" fillId="0" borderId="0" xfId="0" applyFont="1"/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wrapText="1"/>
      <protection locked="0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36"/>
      </font>
      <fill>
        <patternFill patternType="solid">
          <fgColor indexed="9"/>
          <bgColor indexed="21"/>
        </patternFill>
      </fill>
    </dxf>
    <dxf>
      <font>
        <condense val="0"/>
        <extend val="0"/>
        <color indexed="12"/>
      </font>
      <fill>
        <patternFill patternType="solid">
          <fgColor indexed="9"/>
          <bgColor indexed="40"/>
        </patternFill>
      </fill>
    </dxf>
    <dxf>
      <font>
        <condense val="0"/>
        <extend val="0"/>
        <color indexed="36"/>
      </font>
      <fill>
        <patternFill patternType="solid">
          <fgColor indexed="9"/>
          <bgColor indexed="21"/>
        </patternFill>
      </fill>
    </dxf>
    <dxf>
      <font>
        <condense val="0"/>
        <extend val="0"/>
        <color indexed="36"/>
      </font>
      <fill>
        <patternFill patternType="solid">
          <fgColor indexed="9"/>
          <bgColor indexed="21"/>
        </patternFill>
      </fill>
    </dxf>
    <dxf>
      <font>
        <condense val="0"/>
        <extend val="0"/>
        <color indexed="12"/>
      </font>
      <fill>
        <patternFill patternType="solid">
          <fgColor indexed="9"/>
          <bgColor indexed="40"/>
        </patternFill>
      </fill>
    </dxf>
    <dxf>
      <font>
        <condense val="0"/>
        <extend val="0"/>
        <color indexed="36"/>
      </font>
      <fill>
        <patternFill patternType="solid">
          <fgColor indexed="9"/>
          <bgColor indexed="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K83"/>
  <sheetViews>
    <sheetView tabSelected="1" topLeftCell="A69" zoomScaleNormal="100" workbookViewId="0">
      <selection activeCell="R14" sqref="R14"/>
    </sheetView>
  </sheetViews>
  <sheetFormatPr defaultRowHeight="15" x14ac:dyDescent="0.25"/>
  <cols>
    <col min="1" max="1" width="3.7109375" customWidth="1"/>
    <col min="2" max="2" width="18.140625" customWidth="1"/>
    <col min="3" max="3" width="13.140625" customWidth="1"/>
    <col min="4" max="4" width="6.5703125" customWidth="1"/>
    <col min="5" max="5" width="4.140625" customWidth="1"/>
    <col min="6" max="10" width="9.140625" style="31"/>
    <col min="11" max="11" width="4.85546875" customWidth="1"/>
    <col min="12" max="12" width="9.28515625" customWidth="1"/>
    <col min="13" max="13" width="6.85546875" customWidth="1"/>
    <col min="14" max="14" width="13.28515625" customWidth="1"/>
    <col min="15" max="15" width="12.42578125" customWidth="1"/>
  </cols>
  <sheetData>
    <row r="2" spans="1:245" s="3" customFormat="1" ht="28.5" customHeight="1" x14ac:dyDescent="0.25">
      <c r="A2" s="1"/>
      <c r="B2" s="39" t="s">
        <v>0</v>
      </c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</row>
    <row r="3" spans="1:245" s="3" customFormat="1" ht="9" customHeight="1" x14ac:dyDescent="0.25">
      <c r="A3" s="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</row>
    <row r="4" spans="1:245" s="5" customFormat="1" ht="24.75" customHeight="1" x14ac:dyDescent="0.2">
      <c r="A4" s="41" t="s">
        <v>1</v>
      </c>
      <c r="B4" s="51" t="s">
        <v>2</v>
      </c>
      <c r="C4" s="52"/>
      <c r="D4" s="41" t="s">
        <v>4</v>
      </c>
      <c r="E4" s="41"/>
      <c r="F4" s="42" t="s">
        <v>22</v>
      </c>
      <c r="G4" s="42"/>
      <c r="H4" s="42"/>
      <c r="I4" s="42" t="s">
        <v>5</v>
      </c>
      <c r="J4" s="42" t="s">
        <v>6</v>
      </c>
      <c r="K4" s="41" t="s">
        <v>7</v>
      </c>
      <c r="L4" s="41" t="s">
        <v>8</v>
      </c>
      <c r="M4" s="41" t="s">
        <v>9</v>
      </c>
      <c r="N4" s="41" t="s">
        <v>10</v>
      </c>
      <c r="O4" s="43" t="s">
        <v>11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</row>
    <row r="5" spans="1:245" s="5" customFormat="1" ht="65.25" customHeight="1" x14ac:dyDescent="0.2">
      <c r="A5" s="41"/>
      <c r="B5" s="53"/>
      <c r="C5" s="54"/>
      <c r="D5" s="33" t="s">
        <v>12</v>
      </c>
      <c r="E5" s="33" t="s">
        <v>13</v>
      </c>
      <c r="F5" s="34" t="s">
        <v>14</v>
      </c>
      <c r="G5" s="34" t="s">
        <v>15</v>
      </c>
      <c r="H5" s="34" t="s">
        <v>16</v>
      </c>
      <c r="I5" s="42"/>
      <c r="J5" s="42"/>
      <c r="K5" s="41"/>
      <c r="L5" s="41"/>
      <c r="M5" s="41"/>
      <c r="N5" s="41"/>
      <c r="O5" s="4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</row>
    <row r="6" spans="1:245" s="5" customFormat="1" ht="90.75" customHeight="1" x14ac:dyDescent="0.2">
      <c r="A6" s="6">
        <v>1</v>
      </c>
      <c r="B6" s="44" t="s">
        <v>20</v>
      </c>
      <c r="C6" s="45"/>
      <c r="D6" s="20" t="s">
        <v>21</v>
      </c>
      <c r="E6" s="21">
        <v>1</v>
      </c>
      <c r="F6" s="26">
        <v>598490.04</v>
      </c>
      <c r="G6" s="26">
        <v>634399.23</v>
      </c>
      <c r="H6" s="55">
        <v>658338.81999999995</v>
      </c>
      <c r="I6" s="26">
        <f>(F6+G6+H6)/K6</f>
        <v>630409.36333333328</v>
      </c>
      <c r="J6" s="26">
        <v>598490.04</v>
      </c>
      <c r="K6" s="6">
        <v>3</v>
      </c>
      <c r="L6" s="26">
        <f>STDEV(F6:H6)</f>
        <v>30123.220177886535</v>
      </c>
      <c r="M6" s="7">
        <f t="shared" ref="M6" si="0">L6/I6*100</f>
        <v>4.7783586237691518</v>
      </c>
      <c r="N6" s="6" t="str">
        <f t="shared" ref="N6" si="1">IF(M6&lt;33,"ОДНОРОДНЫЕ","НЕОДНОРОДНЫЕ")</f>
        <v>ОДНОРОДНЫЕ</v>
      </c>
      <c r="O6" s="56">
        <f>J6*E6</f>
        <v>598490.04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</row>
    <row r="7" spans="1:245" s="3" customFormat="1" ht="16.5" customHeight="1" x14ac:dyDescent="0.25">
      <c r="A7" s="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</row>
    <row r="8" spans="1:245" s="3" customFormat="1" ht="12" customHeight="1" x14ac:dyDescent="0.25">
      <c r="A8" s="1"/>
      <c r="B8" s="1"/>
      <c r="C8" s="1"/>
      <c r="D8" s="1"/>
      <c r="E8" s="4"/>
      <c r="F8" s="23"/>
      <c r="G8" s="23"/>
      <c r="H8" s="24"/>
      <c r="I8" s="24"/>
      <c r="J8" s="24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</row>
    <row r="9" spans="1:245" s="5" customFormat="1" ht="24.75" customHeight="1" x14ac:dyDescent="0.2">
      <c r="A9" s="41" t="s">
        <v>1</v>
      </c>
      <c r="B9" s="41" t="s">
        <v>2</v>
      </c>
      <c r="C9" s="41" t="s">
        <v>3</v>
      </c>
      <c r="D9" s="41" t="s">
        <v>4</v>
      </c>
      <c r="E9" s="41"/>
      <c r="F9" s="42" t="s">
        <v>22</v>
      </c>
      <c r="G9" s="42"/>
      <c r="H9" s="42"/>
      <c r="I9" s="42" t="s">
        <v>5</v>
      </c>
      <c r="J9" s="42" t="s">
        <v>6</v>
      </c>
      <c r="K9" s="41" t="s">
        <v>7</v>
      </c>
      <c r="L9" s="41" t="s">
        <v>8</v>
      </c>
      <c r="M9" s="41" t="s">
        <v>9</v>
      </c>
      <c r="N9" s="41" t="s">
        <v>10</v>
      </c>
      <c r="O9" s="43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s="5" customFormat="1" ht="55.5" customHeight="1" x14ac:dyDescent="0.2">
      <c r="A10" s="41"/>
      <c r="B10" s="41"/>
      <c r="C10" s="41"/>
      <c r="D10" s="18" t="s">
        <v>12</v>
      </c>
      <c r="E10" s="18" t="s">
        <v>13</v>
      </c>
      <c r="F10" s="25" t="s">
        <v>14</v>
      </c>
      <c r="G10" s="25" t="s">
        <v>15</v>
      </c>
      <c r="H10" s="25" t="s">
        <v>16</v>
      </c>
      <c r="I10" s="42"/>
      <c r="J10" s="42"/>
      <c r="K10" s="41"/>
      <c r="L10" s="41"/>
      <c r="M10" s="41"/>
      <c r="N10" s="41"/>
      <c r="O10" s="4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s="5" customFormat="1" ht="35.1" customHeight="1" x14ac:dyDescent="0.2">
      <c r="A11" s="6">
        <v>1</v>
      </c>
      <c r="B11" s="19" t="s">
        <v>23</v>
      </c>
      <c r="C11" s="19" t="s">
        <v>24</v>
      </c>
      <c r="D11" s="20" t="s">
        <v>17</v>
      </c>
      <c r="E11" s="21">
        <v>1</v>
      </c>
      <c r="F11" s="26">
        <v>22666.38</v>
      </c>
      <c r="G11" s="26">
        <v>24933.02</v>
      </c>
      <c r="H11" s="36">
        <v>24026.36</v>
      </c>
      <c r="I11" s="26">
        <f>(F11+G11+H11)/K11</f>
        <v>23875.253333333338</v>
      </c>
      <c r="J11" s="27">
        <f>F11</f>
        <v>22666.38</v>
      </c>
      <c r="K11" s="6">
        <v>3</v>
      </c>
      <c r="L11" s="7">
        <f>STDEV(F11:H11)</f>
        <v>1140.850183386641</v>
      </c>
      <c r="M11" s="7">
        <f t="shared" ref="M11:M56" si="2">L11/I11*100</f>
        <v>4.7783793849585994</v>
      </c>
      <c r="N11" s="38" t="str">
        <f t="shared" ref="N11:N56" si="3">IF(M11&lt;33,"ОДНОРОДНЫЕ","НЕОДНОРОДНЫЕ")</f>
        <v>ОДНОРОДНЫЕ</v>
      </c>
      <c r="O11" s="26">
        <f>E11*F11</f>
        <v>22666.38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s="12" customFormat="1" ht="54.6" customHeight="1" x14ac:dyDescent="0.2">
      <c r="A12" s="6">
        <v>2</v>
      </c>
      <c r="B12" s="19" t="s">
        <v>25</v>
      </c>
      <c r="C12" s="19" t="s">
        <v>26</v>
      </c>
      <c r="D12" s="20" t="s">
        <v>17</v>
      </c>
      <c r="E12" s="19">
        <v>1</v>
      </c>
      <c r="F12" s="26">
        <v>22666.38</v>
      </c>
      <c r="G12" s="26">
        <v>24933.02</v>
      </c>
      <c r="H12" s="36">
        <v>24026.36</v>
      </c>
      <c r="I12" s="26">
        <f t="shared" ref="I12:I56" si="4">(F12+G12+H12)/K12</f>
        <v>23875.253333333338</v>
      </c>
      <c r="J12" s="27">
        <f t="shared" ref="J12:J75" si="5">F12</f>
        <v>22666.38</v>
      </c>
      <c r="K12" s="6">
        <v>3</v>
      </c>
      <c r="L12" s="7">
        <f t="shared" ref="L12:L77" si="6">STDEV(F12:H12)</f>
        <v>1140.850183386641</v>
      </c>
      <c r="M12" s="7">
        <f t="shared" si="2"/>
        <v>4.7783793849585994</v>
      </c>
      <c r="N12" s="37" t="str">
        <f t="shared" si="3"/>
        <v>ОДНОРОДНЫЕ</v>
      </c>
      <c r="O12" s="26">
        <f t="shared" ref="O12:O75" si="7">E12*F12</f>
        <v>22666.38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</row>
    <row r="13" spans="1:245" s="5" customFormat="1" ht="35.1" customHeight="1" x14ac:dyDescent="0.2">
      <c r="A13" s="6">
        <v>3</v>
      </c>
      <c r="B13" s="19" t="s">
        <v>27</v>
      </c>
      <c r="C13" s="19" t="s">
        <v>28</v>
      </c>
      <c r="D13" s="20" t="s">
        <v>17</v>
      </c>
      <c r="E13" s="21">
        <v>1</v>
      </c>
      <c r="F13" s="26">
        <v>17694.27</v>
      </c>
      <c r="G13" s="26">
        <v>19463.7</v>
      </c>
      <c r="H13" s="36">
        <v>18755.93</v>
      </c>
      <c r="I13" s="26">
        <f t="shared" si="4"/>
        <v>18637.966666666667</v>
      </c>
      <c r="J13" s="27">
        <f t="shared" si="5"/>
        <v>17694.27</v>
      </c>
      <c r="K13" s="6">
        <v>3</v>
      </c>
      <c r="L13" s="7">
        <f t="shared" si="6"/>
        <v>890.5937021073828</v>
      </c>
      <c r="M13" s="7">
        <f t="shared" si="2"/>
        <v>4.778384455962021</v>
      </c>
      <c r="N13" s="37" t="str">
        <f t="shared" si="3"/>
        <v>ОДНОРОДНЫЕ</v>
      </c>
      <c r="O13" s="26">
        <f t="shared" si="7"/>
        <v>17694.27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s="12" customFormat="1" ht="35.1" customHeight="1" x14ac:dyDescent="0.2">
      <c r="A14" s="6">
        <v>4</v>
      </c>
      <c r="B14" s="19" t="s">
        <v>29</v>
      </c>
      <c r="C14" s="19" t="s">
        <v>30</v>
      </c>
      <c r="D14" s="20" t="s">
        <v>17</v>
      </c>
      <c r="E14" s="19">
        <v>1</v>
      </c>
      <c r="F14" s="26">
        <v>6069.2</v>
      </c>
      <c r="G14" s="26">
        <v>6676.11</v>
      </c>
      <c r="H14" s="26">
        <v>6433.35</v>
      </c>
      <c r="I14" s="26">
        <f t="shared" si="4"/>
        <v>6392.8866666666663</v>
      </c>
      <c r="J14" s="27">
        <f t="shared" si="5"/>
        <v>6069.2</v>
      </c>
      <c r="K14" s="6">
        <v>3</v>
      </c>
      <c r="L14" s="7">
        <f t="shared" si="6"/>
        <v>305.47159938909755</v>
      </c>
      <c r="M14" s="7">
        <f t="shared" si="2"/>
        <v>4.7783046269514804</v>
      </c>
      <c r="N14" s="37" t="str">
        <f t="shared" si="3"/>
        <v>ОДНОРОДНЫЕ</v>
      </c>
      <c r="O14" s="26">
        <f t="shared" si="7"/>
        <v>6069.2</v>
      </c>
      <c r="P14" s="11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</row>
    <row r="15" spans="1:245" s="12" customFormat="1" ht="35.1" customHeight="1" x14ac:dyDescent="0.2">
      <c r="A15" s="6">
        <v>5</v>
      </c>
      <c r="B15" s="19" t="s">
        <v>31</v>
      </c>
      <c r="C15" s="19" t="s">
        <v>32</v>
      </c>
      <c r="D15" s="20" t="s">
        <v>17</v>
      </c>
      <c r="E15" s="21">
        <v>1</v>
      </c>
      <c r="F15" s="26">
        <v>6069.2</v>
      </c>
      <c r="G15" s="26">
        <v>6676.11</v>
      </c>
      <c r="H15" s="36">
        <v>6433.35</v>
      </c>
      <c r="I15" s="26">
        <f t="shared" si="4"/>
        <v>6392.8866666666663</v>
      </c>
      <c r="J15" s="27">
        <f t="shared" si="5"/>
        <v>6069.2</v>
      </c>
      <c r="K15" s="6">
        <v>3</v>
      </c>
      <c r="L15" s="7">
        <f t="shared" si="6"/>
        <v>305.47159938909755</v>
      </c>
      <c r="M15" s="7">
        <f t="shared" si="2"/>
        <v>4.7783046269514804</v>
      </c>
      <c r="N15" s="37" t="str">
        <f t="shared" si="3"/>
        <v>ОДНОРОДНЫЕ</v>
      </c>
      <c r="O15" s="26">
        <f t="shared" si="7"/>
        <v>6069.2</v>
      </c>
      <c r="P15" s="1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r="16" spans="1:245" s="12" customFormat="1" ht="35.1" customHeight="1" x14ac:dyDescent="0.2">
      <c r="A16" s="6">
        <v>6</v>
      </c>
      <c r="B16" s="19" t="s">
        <v>33</v>
      </c>
      <c r="C16" s="19" t="s">
        <v>34</v>
      </c>
      <c r="D16" s="20" t="s">
        <v>17</v>
      </c>
      <c r="E16" s="21">
        <v>1</v>
      </c>
      <c r="F16" s="26">
        <v>865.59</v>
      </c>
      <c r="G16" s="26">
        <v>952.15</v>
      </c>
      <c r="H16" s="36">
        <v>917.53</v>
      </c>
      <c r="I16" s="26">
        <f t="shared" si="4"/>
        <v>911.75666666666666</v>
      </c>
      <c r="J16" s="27">
        <f t="shared" si="5"/>
        <v>865.59</v>
      </c>
      <c r="K16" s="6">
        <v>3</v>
      </c>
      <c r="L16" s="7">
        <f t="shared" si="6"/>
        <v>43.567842881342322</v>
      </c>
      <c r="M16" s="7">
        <f t="shared" si="2"/>
        <v>4.7784507066588295</v>
      </c>
      <c r="N16" s="37" t="str">
        <f t="shared" si="3"/>
        <v>ОДНОРОДНЫЕ</v>
      </c>
      <c r="O16" s="26">
        <f t="shared" si="7"/>
        <v>865.59</v>
      </c>
      <c r="P16" s="1"/>
      <c r="Q16" s="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</row>
    <row r="17" spans="1:245" s="12" customFormat="1" ht="35.1" customHeight="1" x14ac:dyDescent="0.2">
      <c r="A17" s="6">
        <v>7</v>
      </c>
      <c r="B17" s="19" t="s">
        <v>35</v>
      </c>
      <c r="C17" s="19" t="s">
        <v>36</v>
      </c>
      <c r="D17" s="20" t="s">
        <v>17</v>
      </c>
      <c r="E17" s="21">
        <v>1</v>
      </c>
      <c r="F17" s="26">
        <v>865.59</v>
      </c>
      <c r="G17" s="28">
        <v>952.15</v>
      </c>
      <c r="H17" s="36">
        <v>917.53</v>
      </c>
      <c r="I17" s="26">
        <f t="shared" si="4"/>
        <v>911.75666666666666</v>
      </c>
      <c r="J17" s="27">
        <f t="shared" si="5"/>
        <v>865.59</v>
      </c>
      <c r="K17" s="6">
        <v>3</v>
      </c>
      <c r="L17" s="7">
        <f t="shared" si="6"/>
        <v>43.567842881342322</v>
      </c>
      <c r="M17" s="7">
        <f t="shared" si="2"/>
        <v>4.7784507066588295</v>
      </c>
      <c r="N17" s="37" t="str">
        <f t="shared" si="3"/>
        <v>ОДНОРОДНЫЕ</v>
      </c>
      <c r="O17" s="26">
        <f t="shared" si="7"/>
        <v>865.59</v>
      </c>
      <c r="P17" s="1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</row>
    <row r="18" spans="1:245" s="12" customFormat="1" ht="42" customHeight="1" x14ac:dyDescent="0.2">
      <c r="A18" s="6">
        <v>8</v>
      </c>
      <c r="B18" s="19" t="s">
        <v>37</v>
      </c>
      <c r="C18" s="19" t="s">
        <v>38</v>
      </c>
      <c r="D18" s="20" t="s">
        <v>17</v>
      </c>
      <c r="E18" s="21">
        <v>1</v>
      </c>
      <c r="F18" s="26">
        <v>487.15</v>
      </c>
      <c r="G18" s="26">
        <v>535.86</v>
      </c>
      <c r="H18" s="36">
        <v>516.37</v>
      </c>
      <c r="I18" s="26">
        <f t="shared" si="4"/>
        <v>513.12666666666667</v>
      </c>
      <c r="J18" s="27">
        <f t="shared" si="5"/>
        <v>487.15</v>
      </c>
      <c r="K18" s="6">
        <v>3</v>
      </c>
      <c r="L18" s="7">
        <f t="shared" si="6"/>
        <v>24.516431904609085</v>
      </c>
      <c r="M18" s="7">
        <f t="shared" si="2"/>
        <v>4.7778518438479942</v>
      </c>
      <c r="N18" s="37" t="str">
        <f t="shared" si="3"/>
        <v>ОДНОРОДНЫЕ</v>
      </c>
      <c r="O18" s="26">
        <f t="shared" si="7"/>
        <v>487.15</v>
      </c>
      <c r="P18" s="1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</row>
    <row r="19" spans="1:245" s="12" customFormat="1" ht="35.1" customHeight="1" x14ac:dyDescent="0.2">
      <c r="A19" s="6">
        <v>9</v>
      </c>
      <c r="B19" s="19" t="s">
        <v>33</v>
      </c>
      <c r="C19" s="19" t="s">
        <v>39</v>
      </c>
      <c r="D19" s="20" t="s">
        <v>17</v>
      </c>
      <c r="E19" s="21">
        <v>1</v>
      </c>
      <c r="F19" s="26">
        <v>865.59</v>
      </c>
      <c r="G19" s="26">
        <v>952.15</v>
      </c>
      <c r="H19" s="36">
        <v>917.53</v>
      </c>
      <c r="I19" s="26">
        <f t="shared" si="4"/>
        <v>911.75666666666666</v>
      </c>
      <c r="J19" s="27">
        <f t="shared" si="5"/>
        <v>865.59</v>
      </c>
      <c r="K19" s="6">
        <v>3</v>
      </c>
      <c r="L19" s="7">
        <f t="shared" si="6"/>
        <v>43.567842881342322</v>
      </c>
      <c r="M19" s="7">
        <f t="shared" si="2"/>
        <v>4.7784507066588295</v>
      </c>
      <c r="N19" s="37" t="str">
        <f t="shared" si="3"/>
        <v>ОДНОРОДНЫЕ</v>
      </c>
      <c r="O19" s="26">
        <f t="shared" si="7"/>
        <v>865.59</v>
      </c>
      <c r="P19" s="1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</row>
    <row r="20" spans="1:245" s="12" customFormat="1" ht="35.1" customHeight="1" x14ac:dyDescent="0.2">
      <c r="A20" s="6">
        <v>10</v>
      </c>
      <c r="B20" s="19" t="s">
        <v>40</v>
      </c>
      <c r="C20" s="19" t="s">
        <v>41</v>
      </c>
      <c r="D20" s="20" t="s">
        <v>17</v>
      </c>
      <c r="E20" s="19">
        <v>1</v>
      </c>
      <c r="F20" s="26">
        <v>487.15</v>
      </c>
      <c r="G20" s="26">
        <v>535.86</v>
      </c>
      <c r="H20" s="26">
        <v>516.37</v>
      </c>
      <c r="I20" s="26">
        <f t="shared" si="4"/>
        <v>513.12666666666667</v>
      </c>
      <c r="J20" s="27">
        <f t="shared" si="5"/>
        <v>487.15</v>
      </c>
      <c r="K20" s="6">
        <v>3</v>
      </c>
      <c r="L20" s="7">
        <f t="shared" si="6"/>
        <v>24.516431904609085</v>
      </c>
      <c r="M20" s="7">
        <f t="shared" si="2"/>
        <v>4.7778518438479942</v>
      </c>
      <c r="N20" s="37" t="str">
        <f t="shared" si="3"/>
        <v>ОДНОРОДНЫЕ</v>
      </c>
      <c r="O20" s="26">
        <f t="shared" si="7"/>
        <v>487.15</v>
      </c>
      <c r="P20" s="11"/>
      <c r="Q20" s="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</row>
    <row r="21" spans="1:245" s="12" customFormat="1" ht="35.1" customHeight="1" x14ac:dyDescent="0.2">
      <c r="A21" s="6">
        <v>11</v>
      </c>
      <c r="B21" s="19" t="s">
        <v>42</v>
      </c>
      <c r="C21" s="19" t="s">
        <v>43</v>
      </c>
      <c r="D21" s="20" t="s">
        <v>17</v>
      </c>
      <c r="E21" s="21">
        <v>6</v>
      </c>
      <c r="F21" s="26">
        <v>487.15</v>
      </c>
      <c r="G21" s="26">
        <v>535.86</v>
      </c>
      <c r="H21" s="36">
        <v>516.37</v>
      </c>
      <c r="I21" s="26">
        <f t="shared" si="4"/>
        <v>513.12666666666667</v>
      </c>
      <c r="J21" s="27">
        <f t="shared" si="5"/>
        <v>487.15</v>
      </c>
      <c r="K21" s="6">
        <v>3</v>
      </c>
      <c r="L21" s="7">
        <f t="shared" si="6"/>
        <v>24.516431904609085</v>
      </c>
      <c r="M21" s="7">
        <f t="shared" si="2"/>
        <v>4.7778518438479942</v>
      </c>
      <c r="N21" s="37" t="str">
        <f t="shared" si="3"/>
        <v>ОДНОРОДНЫЕ</v>
      </c>
      <c r="O21" s="26">
        <f t="shared" si="7"/>
        <v>2922.8999999999996</v>
      </c>
      <c r="P21" s="1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</row>
    <row r="22" spans="1:245" s="12" customFormat="1" ht="35.1" customHeight="1" x14ac:dyDescent="0.2">
      <c r="A22" s="6">
        <v>12</v>
      </c>
      <c r="B22" s="22" t="s">
        <v>44</v>
      </c>
      <c r="C22" s="19" t="s">
        <v>36</v>
      </c>
      <c r="D22" s="20" t="s">
        <v>17</v>
      </c>
      <c r="E22" s="21">
        <v>1</v>
      </c>
      <c r="F22" s="26">
        <v>865.59</v>
      </c>
      <c r="G22" s="26">
        <v>952.15</v>
      </c>
      <c r="H22" s="36">
        <v>917.53</v>
      </c>
      <c r="I22" s="26">
        <f t="shared" si="4"/>
        <v>911.75666666666666</v>
      </c>
      <c r="J22" s="27">
        <f t="shared" si="5"/>
        <v>865.59</v>
      </c>
      <c r="K22" s="6">
        <v>3</v>
      </c>
      <c r="L22" s="7">
        <f t="shared" si="6"/>
        <v>43.567842881342322</v>
      </c>
      <c r="M22" s="7">
        <f t="shared" si="2"/>
        <v>4.7784507066588295</v>
      </c>
      <c r="N22" s="37" t="str">
        <f t="shared" si="3"/>
        <v>ОДНОРОДНЫЕ</v>
      </c>
      <c r="O22" s="26">
        <f t="shared" si="7"/>
        <v>865.59</v>
      </c>
      <c r="P22" s="1"/>
      <c r="Q22" s="9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</row>
    <row r="23" spans="1:245" s="12" customFormat="1" ht="35.1" customHeight="1" x14ac:dyDescent="0.2">
      <c r="A23" s="6">
        <v>13</v>
      </c>
      <c r="B23" s="22" t="s">
        <v>42</v>
      </c>
      <c r="C23" s="19" t="s">
        <v>45</v>
      </c>
      <c r="D23" s="20" t="s">
        <v>17</v>
      </c>
      <c r="E23" s="21">
        <v>11</v>
      </c>
      <c r="F23" s="26">
        <v>487.15</v>
      </c>
      <c r="G23" s="26">
        <v>535.86</v>
      </c>
      <c r="H23" s="36">
        <v>516.37</v>
      </c>
      <c r="I23" s="26">
        <f t="shared" si="4"/>
        <v>513.12666666666667</v>
      </c>
      <c r="J23" s="27">
        <f t="shared" si="5"/>
        <v>487.15</v>
      </c>
      <c r="K23" s="6">
        <v>3</v>
      </c>
      <c r="L23" s="7">
        <f t="shared" si="6"/>
        <v>24.516431904609085</v>
      </c>
      <c r="M23" s="7">
        <f t="shared" si="2"/>
        <v>4.7778518438479942</v>
      </c>
      <c r="N23" s="37" t="str">
        <f t="shared" si="3"/>
        <v>ОДНОРОДНЫЕ</v>
      </c>
      <c r="O23" s="26">
        <f t="shared" si="7"/>
        <v>5358.65</v>
      </c>
      <c r="P23" s="1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</row>
    <row r="24" spans="1:245" s="12" customFormat="1" ht="35.1" customHeight="1" x14ac:dyDescent="0.2">
      <c r="A24" s="6">
        <v>14</v>
      </c>
      <c r="B24" s="22" t="s">
        <v>42</v>
      </c>
      <c r="C24" s="19" t="s">
        <v>45</v>
      </c>
      <c r="D24" s="20" t="s">
        <v>17</v>
      </c>
      <c r="E24" s="21">
        <v>1</v>
      </c>
      <c r="F24" s="26">
        <v>487.15</v>
      </c>
      <c r="G24" s="26">
        <v>535.86</v>
      </c>
      <c r="H24" s="36">
        <v>516.37</v>
      </c>
      <c r="I24" s="26">
        <f t="shared" si="4"/>
        <v>513.12666666666667</v>
      </c>
      <c r="J24" s="27">
        <f t="shared" si="5"/>
        <v>487.15</v>
      </c>
      <c r="K24" s="6">
        <v>3</v>
      </c>
      <c r="L24" s="7">
        <f t="shared" si="6"/>
        <v>24.516431904609085</v>
      </c>
      <c r="M24" s="7">
        <f t="shared" si="2"/>
        <v>4.7778518438479942</v>
      </c>
      <c r="N24" s="37" t="str">
        <f t="shared" si="3"/>
        <v>ОДНОРОДНЫЕ</v>
      </c>
      <c r="O24" s="26">
        <f t="shared" si="7"/>
        <v>487.15</v>
      </c>
      <c r="P24" s="1"/>
      <c r="Q24" s="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</row>
    <row r="25" spans="1:245" s="12" customFormat="1" ht="35.1" customHeight="1" x14ac:dyDescent="0.2">
      <c r="A25" s="6">
        <v>15</v>
      </c>
      <c r="B25" s="22" t="s">
        <v>46</v>
      </c>
      <c r="C25" s="19" t="s">
        <v>47</v>
      </c>
      <c r="D25" s="20" t="s">
        <v>17</v>
      </c>
      <c r="E25" s="21">
        <v>1</v>
      </c>
      <c r="F25" s="26">
        <v>6465.76</v>
      </c>
      <c r="G25" s="28">
        <v>7112.33</v>
      </c>
      <c r="H25" s="36">
        <v>6853.7</v>
      </c>
      <c r="I25" s="26">
        <f t="shared" si="4"/>
        <v>6810.5966666666673</v>
      </c>
      <c r="J25" s="27">
        <f t="shared" si="5"/>
        <v>6465.76</v>
      </c>
      <c r="K25" s="6">
        <v>3</v>
      </c>
      <c r="L25" s="7">
        <f t="shared" si="6"/>
        <v>325.43296426965298</v>
      </c>
      <c r="M25" s="7">
        <f t="shared" si="2"/>
        <v>4.7783326512701967</v>
      </c>
      <c r="N25" s="37" t="str">
        <f t="shared" si="3"/>
        <v>ОДНОРОДНЫЕ</v>
      </c>
      <c r="O25" s="26">
        <f t="shared" si="7"/>
        <v>6465.76</v>
      </c>
      <c r="P25" s="1"/>
      <c r="Q25" s="9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</row>
    <row r="26" spans="1:245" s="12" customFormat="1" ht="36" x14ac:dyDescent="0.2">
      <c r="A26" s="6">
        <v>16</v>
      </c>
      <c r="B26" s="22" t="s">
        <v>48</v>
      </c>
      <c r="C26" s="19" t="s">
        <v>43</v>
      </c>
      <c r="D26" s="20" t="s">
        <v>17</v>
      </c>
      <c r="E26" s="21">
        <v>1</v>
      </c>
      <c r="F26" s="26">
        <v>487.15</v>
      </c>
      <c r="G26" s="26">
        <v>535.86</v>
      </c>
      <c r="H26" s="36">
        <v>516.37</v>
      </c>
      <c r="I26" s="26">
        <f t="shared" si="4"/>
        <v>513.12666666666667</v>
      </c>
      <c r="J26" s="27">
        <f t="shared" si="5"/>
        <v>487.15</v>
      </c>
      <c r="K26" s="6">
        <v>3</v>
      </c>
      <c r="L26" s="7">
        <f t="shared" si="6"/>
        <v>24.516431904609085</v>
      </c>
      <c r="M26" s="7">
        <f t="shared" si="2"/>
        <v>4.7778518438479942</v>
      </c>
      <c r="N26" s="37" t="str">
        <f t="shared" si="3"/>
        <v>ОДНОРОДНЫЕ</v>
      </c>
      <c r="O26" s="26">
        <f t="shared" si="7"/>
        <v>487.15</v>
      </c>
      <c r="P26" s="1"/>
      <c r="Q26" s="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</row>
    <row r="27" spans="1:245" s="12" customFormat="1" ht="35.1" customHeight="1" x14ac:dyDescent="0.2">
      <c r="A27" s="6">
        <v>17</v>
      </c>
      <c r="B27" s="22" t="s">
        <v>48</v>
      </c>
      <c r="C27" s="19" t="s">
        <v>49</v>
      </c>
      <c r="D27" s="20" t="s">
        <v>17</v>
      </c>
      <c r="E27" s="21">
        <v>2</v>
      </c>
      <c r="F27" s="26">
        <v>865.59</v>
      </c>
      <c r="G27" s="26">
        <v>952.15</v>
      </c>
      <c r="H27" s="36">
        <v>917.53</v>
      </c>
      <c r="I27" s="26">
        <f t="shared" si="4"/>
        <v>911.75666666666666</v>
      </c>
      <c r="J27" s="27">
        <f t="shared" si="5"/>
        <v>865.59</v>
      </c>
      <c r="K27" s="6">
        <v>3</v>
      </c>
      <c r="L27" s="7">
        <f t="shared" si="6"/>
        <v>43.567842881342322</v>
      </c>
      <c r="M27" s="7">
        <f t="shared" si="2"/>
        <v>4.7784507066588295</v>
      </c>
      <c r="N27" s="37" t="str">
        <f t="shared" si="3"/>
        <v>ОДНОРОДНЫЕ</v>
      </c>
      <c r="O27" s="26">
        <f t="shared" si="7"/>
        <v>1731.18</v>
      </c>
      <c r="P27" s="1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</row>
    <row r="28" spans="1:245" s="12" customFormat="1" ht="45.6" customHeight="1" x14ac:dyDescent="0.2">
      <c r="A28" s="6">
        <v>18</v>
      </c>
      <c r="B28" s="19" t="s">
        <v>48</v>
      </c>
      <c r="C28" s="19" t="s">
        <v>50</v>
      </c>
      <c r="D28" s="20" t="s">
        <v>17</v>
      </c>
      <c r="E28" s="21">
        <v>4</v>
      </c>
      <c r="F28" s="26">
        <v>487.15</v>
      </c>
      <c r="G28" s="26">
        <v>535.86</v>
      </c>
      <c r="H28" s="36">
        <v>516.37</v>
      </c>
      <c r="I28" s="26">
        <f t="shared" si="4"/>
        <v>513.12666666666667</v>
      </c>
      <c r="J28" s="27">
        <f t="shared" si="5"/>
        <v>487.15</v>
      </c>
      <c r="K28" s="6">
        <v>3</v>
      </c>
      <c r="L28" s="7">
        <f t="shared" si="6"/>
        <v>24.516431904609085</v>
      </c>
      <c r="M28" s="7">
        <f t="shared" si="2"/>
        <v>4.7778518438479942</v>
      </c>
      <c r="N28" s="37" t="str">
        <f t="shared" si="3"/>
        <v>ОДНОРОДНЫЕ</v>
      </c>
      <c r="O28" s="26">
        <f t="shared" si="7"/>
        <v>1948.6</v>
      </c>
      <c r="P28" s="1"/>
      <c r="Q28" s="9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</row>
    <row r="29" spans="1:245" s="12" customFormat="1" ht="35.1" customHeight="1" x14ac:dyDescent="0.2">
      <c r="A29" s="6">
        <v>19</v>
      </c>
      <c r="B29" s="19" t="s">
        <v>48</v>
      </c>
      <c r="C29" s="19" t="s">
        <v>51</v>
      </c>
      <c r="D29" s="20" t="s">
        <v>17</v>
      </c>
      <c r="E29" s="21">
        <v>1</v>
      </c>
      <c r="F29" s="26">
        <v>865.59</v>
      </c>
      <c r="G29" s="26">
        <v>952.15</v>
      </c>
      <c r="H29" s="36">
        <v>917.53</v>
      </c>
      <c r="I29" s="26">
        <f t="shared" si="4"/>
        <v>911.75666666666666</v>
      </c>
      <c r="J29" s="27">
        <f t="shared" si="5"/>
        <v>865.59</v>
      </c>
      <c r="K29" s="6">
        <v>3</v>
      </c>
      <c r="L29" s="7">
        <f t="shared" si="6"/>
        <v>43.567842881342322</v>
      </c>
      <c r="M29" s="7">
        <f t="shared" si="2"/>
        <v>4.7784507066588295</v>
      </c>
      <c r="N29" s="37" t="str">
        <f t="shared" si="3"/>
        <v>ОДНОРОДНЫЕ</v>
      </c>
      <c r="O29" s="26">
        <f t="shared" si="7"/>
        <v>865.59</v>
      </c>
      <c r="P29" s="1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</row>
    <row r="30" spans="1:245" s="12" customFormat="1" ht="57" customHeight="1" x14ac:dyDescent="0.2">
      <c r="A30" s="6">
        <v>20</v>
      </c>
      <c r="B30" s="19" t="s">
        <v>52</v>
      </c>
      <c r="C30" s="19" t="s">
        <v>53</v>
      </c>
      <c r="D30" s="20" t="s">
        <v>17</v>
      </c>
      <c r="E30" s="19">
        <v>1</v>
      </c>
      <c r="F30" s="26">
        <v>20789.98</v>
      </c>
      <c r="G30" s="26">
        <v>22868.98</v>
      </c>
      <c r="H30" s="26">
        <v>22037.38</v>
      </c>
      <c r="I30" s="26">
        <f t="shared" si="4"/>
        <v>21898.78</v>
      </c>
      <c r="J30" s="27">
        <f t="shared" si="5"/>
        <v>20789.98</v>
      </c>
      <c r="K30" s="6">
        <v>3</v>
      </c>
      <c r="L30" s="7">
        <f t="shared" si="6"/>
        <v>1046.407052728526</v>
      </c>
      <c r="M30" s="7">
        <f t="shared" si="2"/>
        <v>4.7783805889119213</v>
      </c>
      <c r="N30" s="37" t="str">
        <f t="shared" si="3"/>
        <v>ОДНОРОДНЫЕ</v>
      </c>
      <c r="O30" s="26">
        <f t="shared" si="7"/>
        <v>20789.98</v>
      </c>
      <c r="P30" s="11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</row>
    <row r="31" spans="1:245" s="12" customFormat="1" ht="35.1" customHeight="1" x14ac:dyDescent="0.2">
      <c r="A31" s="6">
        <v>21</v>
      </c>
      <c r="B31" s="19" t="s">
        <v>52</v>
      </c>
      <c r="C31" s="19" t="s">
        <v>54</v>
      </c>
      <c r="D31" s="20" t="s">
        <v>17</v>
      </c>
      <c r="E31" s="21">
        <v>1</v>
      </c>
      <c r="F31" s="26">
        <v>20789.98</v>
      </c>
      <c r="G31" s="26">
        <v>22868.98</v>
      </c>
      <c r="H31" s="36">
        <v>22037.38</v>
      </c>
      <c r="I31" s="26">
        <f t="shared" si="4"/>
        <v>21898.78</v>
      </c>
      <c r="J31" s="27">
        <f t="shared" si="5"/>
        <v>20789.98</v>
      </c>
      <c r="K31" s="6">
        <v>3</v>
      </c>
      <c r="L31" s="7">
        <f t="shared" si="6"/>
        <v>1046.407052728526</v>
      </c>
      <c r="M31" s="7">
        <f t="shared" si="2"/>
        <v>4.7783805889119213</v>
      </c>
      <c r="N31" s="37" t="str">
        <f t="shared" si="3"/>
        <v>ОДНОРОДНЫЕ</v>
      </c>
      <c r="O31" s="26">
        <f t="shared" si="7"/>
        <v>20789.98</v>
      </c>
      <c r="P31" s="1"/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</row>
    <row r="32" spans="1:245" s="12" customFormat="1" ht="35.1" customHeight="1" x14ac:dyDescent="0.2">
      <c r="A32" s="6">
        <v>22</v>
      </c>
      <c r="B32" s="19" t="s">
        <v>55</v>
      </c>
      <c r="C32" s="19" t="s">
        <v>56</v>
      </c>
      <c r="D32" s="20" t="s">
        <v>17</v>
      </c>
      <c r="E32" s="21">
        <v>1</v>
      </c>
      <c r="F32" s="26">
        <v>17207.12</v>
      </c>
      <c r="G32" s="26">
        <v>18927.84</v>
      </c>
      <c r="H32" s="36">
        <v>18239.55</v>
      </c>
      <c r="I32" s="26">
        <f t="shared" si="4"/>
        <v>18124.836666666666</v>
      </c>
      <c r="J32" s="27">
        <f t="shared" si="5"/>
        <v>17207.12</v>
      </c>
      <c r="K32" s="6">
        <v>3</v>
      </c>
      <c r="L32" s="7">
        <f t="shared" si="6"/>
        <v>866.07660817813019</v>
      </c>
      <c r="M32" s="7">
        <f t="shared" si="2"/>
        <v>4.7783967607880795</v>
      </c>
      <c r="N32" s="37" t="str">
        <f t="shared" si="3"/>
        <v>ОДНОРОДНЫЕ</v>
      </c>
      <c r="O32" s="26">
        <f t="shared" si="7"/>
        <v>17207.12</v>
      </c>
      <c r="P32" s="1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</row>
    <row r="33" spans="1:245" s="12" customFormat="1" ht="35.1" customHeight="1" x14ac:dyDescent="0.2">
      <c r="A33" s="6">
        <v>23</v>
      </c>
      <c r="B33" s="19" t="s">
        <v>55</v>
      </c>
      <c r="C33" s="19" t="s">
        <v>57</v>
      </c>
      <c r="D33" s="20" t="s">
        <v>17</v>
      </c>
      <c r="E33" s="21">
        <v>1</v>
      </c>
      <c r="F33" s="26">
        <v>17207.12</v>
      </c>
      <c r="G33" s="26">
        <v>18927.84</v>
      </c>
      <c r="H33" s="36">
        <v>18239.55</v>
      </c>
      <c r="I33" s="26">
        <f t="shared" si="4"/>
        <v>18124.836666666666</v>
      </c>
      <c r="J33" s="27">
        <f t="shared" si="5"/>
        <v>17207.12</v>
      </c>
      <c r="K33" s="6">
        <v>3</v>
      </c>
      <c r="L33" s="7">
        <f t="shared" si="6"/>
        <v>866.07660817813019</v>
      </c>
      <c r="M33" s="7">
        <f t="shared" si="2"/>
        <v>4.7783967607880795</v>
      </c>
      <c r="N33" s="37" t="str">
        <f t="shared" si="3"/>
        <v>ОДНОРОДНЫЕ</v>
      </c>
      <c r="O33" s="26">
        <f t="shared" si="7"/>
        <v>17207.12</v>
      </c>
      <c r="P33" s="1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</row>
    <row r="34" spans="1:245" s="12" customFormat="1" ht="35.1" customHeight="1" x14ac:dyDescent="0.2">
      <c r="A34" s="6">
        <v>24</v>
      </c>
      <c r="B34" s="19" t="s">
        <v>58</v>
      </c>
      <c r="C34" s="19" t="s">
        <v>59</v>
      </c>
      <c r="D34" s="20" t="s">
        <v>17</v>
      </c>
      <c r="E34" s="21">
        <v>1</v>
      </c>
      <c r="F34" s="26">
        <v>20498.38</v>
      </c>
      <c r="G34" s="26">
        <v>22548.22</v>
      </c>
      <c r="H34" s="36">
        <v>21728.28</v>
      </c>
      <c r="I34" s="26">
        <f t="shared" si="4"/>
        <v>21591.626666666667</v>
      </c>
      <c r="J34" s="27">
        <f t="shared" si="5"/>
        <v>20498.38</v>
      </c>
      <c r="K34" s="6">
        <v>3</v>
      </c>
      <c r="L34" s="7">
        <f t="shared" si="6"/>
        <v>1031.7299096824388</v>
      </c>
      <c r="M34" s="7">
        <f t="shared" si="2"/>
        <v>4.7783797191863826</v>
      </c>
      <c r="N34" s="37" t="str">
        <f t="shared" si="3"/>
        <v>ОДНОРОДНЫЕ</v>
      </c>
      <c r="O34" s="26">
        <f t="shared" si="7"/>
        <v>20498.38</v>
      </c>
      <c r="P34" s="1"/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</row>
    <row r="35" spans="1:245" s="12" customFormat="1" ht="73.150000000000006" customHeight="1" x14ac:dyDescent="0.2">
      <c r="A35" s="6">
        <v>25</v>
      </c>
      <c r="B35" s="19" t="s">
        <v>60</v>
      </c>
      <c r="C35" s="19" t="s">
        <v>61</v>
      </c>
      <c r="D35" s="20" t="s">
        <v>17</v>
      </c>
      <c r="E35" s="21">
        <v>1</v>
      </c>
      <c r="F35" s="26">
        <v>14759.32</v>
      </c>
      <c r="G35" s="26">
        <v>16235.25</v>
      </c>
      <c r="H35" s="36">
        <v>15644.87</v>
      </c>
      <c r="I35" s="26">
        <f t="shared" si="4"/>
        <v>15546.480000000001</v>
      </c>
      <c r="J35" s="27">
        <f t="shared" si="5"/>
        <v>14759.32</v>
      </c>
      <c r="K35" s="6">
        <v>3</v>
      </c>
      <c r="L35" s="7">
        <f t="shared" si="6"/>
        <v>742.86794607117099</v>
      </c>
      <c r="M35" s="7">
        <f t="shared" si="2"/>
        <v>4.7783674894327905</v>
      </c>
      <c r="N35" s="37" t="str">
        <f t="shared" si="3"/>
        <v>ОДНОРОДНЫЕ</v>
      </c>
      <c r="O35" s="26">
        <f t="shared" si="7"/>
        <v>14759.32</v>
      </c>
      <c r="P35" s="1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</row>
    <row r="36" spans="1:245" s="12" customFormat="1" ht="35.1" customHeight="1" x14ac:dyDescent="0.2">
      <c r="A36" s="6">
        <v>26</v>
      </c>
      <c r="B36" s="19" t="s">
        <v>55</v>
      </c>
      <c r="C36" s="19" t="s">
        <v>62</v>
      </c>
      <c r="D36" s="20" t="s">
        <v>17</v>
      </c>
      <c r="E36" s="21">
        <v>1</v>
      </c>
      <c r="F36" s="26">
        <v>17581.54</v>
      </c>
      <c r="G36" s="26">
        <v>19339.7</v>
      </c>
      <c r="H36" s="36">
        <v>18636.43</v>
      </c>
      <c r="I36" s="26">
        <f t="shared" si="4"/>
        <v>18519.223333333335</v>
      </c>
      <c r="J36" s="27">
        <f t="shared" si="5"/>
        <v>17581.54</v>
      </c>
      <c r="K36" s="6">
        <v>3</v>
      </c>
      <c r="L36" s="7">
        <f t="shared" si="6"/>
        <v>884.92073002802522</v>
      </c>
      <c r="M36" s="7">
        <f t="shared" si="2"/>
        <v>4.7783900766250191</v>
      </c>
      <c r="N36" s="37" t="str">
        <f t="shared" si="3"/>
        <v>ОДНОРОДНЫЕ</v>
      </c>
      <c r="O36" s="26">
        <f t="shared" si="7"/>
        <v>17581.54</v>
      </c>
      <c r="P36" s="1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</row>
    <row r="37" spans="1:245" s="12" customFormat="1" ht="35.1" customHeight="1" x14ac:dyDescent="0.2">
      <c r="A37" s="6">
        <v>27</v>
      </c>
      <c r="B37" s="19" t="s">
        <v>63</v>
      </c>
      <c r="C37" s="19" t="s">
        <v>64</v>
      </c>
      <c r="D37" s="20" t="s">
        <v>17</v>
      </c>
      <c r="E37" s="21">
        <v>1</v>
      </c>
      <c r="F37" s="26">
        <v>9102.7900000000009</v>
      </c>
      <c r="G37" s="26">
        <v>10013.06</v>
      </c>
      <c r="H37" s="36">
        <v>9648.9500000000007</v>
      </c>
      <c r="I37" s="26">
        <f t="shared" si="4"/>
        <v>9588.2666666666664</v>
      </c>
      <c r="J37" s="27">
        <f t="shared" si="5"/>
        <v>9102.7900000000009</v>
      </c>
      <c r="K37" s="6">
        <v>3</v>
      </c>
      <c r="L37" s="7">
        <f t="shared" si="6"/>
        <v>458.1590536411266</v>
      </c>
      <c r="M37" s="7">
        <f t="shared" si="2"/>
        <v>4.7783303236016934</v>
      </c>
      <c r="N37" s="37" t="str">
        <f t="shared" si="3"/>
        <v>ОДНОРОДНЫЕ</v>
      </c>
      <c r="O37" s="26">
        <f t="shared" si="7"/>
        <v>9102.7900000000009</v>
      </c>
      <c r="P37" s="1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</row>
    <row r="38" spans="1:245" s="12" customFormat="1" ht="45" customHeight="1" x14ac:dyDescent="0.2">
      <c r="A38" s="6">
        <v>28</v>
      </c>
      <c r="B38" s="19" t="s">
        <v>65</v>
      </c>
      <c r="C38" s="19" t="s">
        <v>66</v>
      </c>
      <c r="D38" s="20" t="s">
        <v>17</v>
      </c>
      <c r="E38" s="21">
        <v>1</v>
      </c>
      <c r="F38" s="26">
        <v>7174.33</v>
      </c>
      <c r="G38" s="26">
        <v>7891.77</v>
      </c>
      <c r="H38" s="36">
        <v>7604.79</v>
      </c>
      <c r="I38" s="26">
        <f t="shared" si="4"/>
        <v>7556.9633333333331</v>
      </c>
      <c r="J38" s="27">
        <f t="shared" si="5"/>
        <v>7174.33</v>
      </c>
      <c r="K38" s="6">
        <v>3</v>
      </c>
      <c r="L38" s="7">
        <f t="shared" si="6"/>
        <v>361.10328291685954</v>
      </c>
      <c r="M38" s="7">
        <f t="shared" si="2"/>
        <v>4.7784178245784741</v>
      </c>
      <c r="N38" s="37" t="str">
        <f t="shared" si="3"/>
        <v>ОДНОРОДНЫЕ</v>
      </c>
      <c r="O38" s="26">
        <f t="shared" si="7"/>
        <v>7174.33</v>
      </c>
      <c r="P38" s="1"/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</row>
    <row r="39" spans="1:245" s="12" customFormat="1" ht="35.1" customHeight="1" x14ac:dyDescent="0.2">
      <c r="A39" s="6">
        <v>29</v>
      </c>
      <c r="B39" s="22" t="s">
        <v>67</v>
      </c>
      <c r="C39" s="19" t="s">
        <v>68</v>
      </c>
      <c r="D39" s="20" t="s">
        <v>17</v>
      </c>
      <c r="E39" s="21">
        <v>1</v>
      </c>
      <c r="F39" s="26">
        <v>3575.09</v>
      </c>
      <c r="G39" s="26">
        <v>3932.6</v>
      </c>
      <c r="H39" s="36">
        <v>3789.59</v>
      </c>
      <c r="I39" s="26">
        <f t="shared" si="4"/>
        <v>3765.76</v>
      </c>
      <c r="J39" s="27">
        <f t="shared" si="5"/>
        <v>3575.09</v>
      </c>
      <c r="K39" s="6">
        <v>3</v>
      </c>
      <c r="L39" s="7">
        <f t="shared" si="6"/>
        <v>179.94235660344108</v>
      </c>
      <c r="M39" s="7">
        <f t="shared" si="2"/>
        <v>4.7783809006267282</v>
      </c>
      <c r="N39" s="37" t="str">
        <f t="shared" si="3"/>
        <v>ОДНОРОДНЫЕ</v>
      </c>
      <c r="O39" s="26">
        <f t="shared" si="7"/>
        <v>3575.09</v>
      </c>
      <c r="P39" s="1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</row>
    <row r="40" spans="1:245" s="12" customFormat="1" ht="63.75" customHeight="1" x14ac:dyDescent="0.2">
      <c r="A40" s="6">
        <v>30</v>
      </c>
      <c r="B40" s="22" t="s">
        <v>69</v>
      </c>
      <c r="C40" s="19" t="s">
        <v>70</v>
      </c>
      <c r="D40" s="20" t="s">
        <v>17</v>
      </c>
      <c r="E40" s="19">
        <v>1</v>
      </c>
      <c r="F40" s="26">
        <v>7818.49</v>
      </c>
      <c r="G40" s="26">
        <v>8600.34</v>
      </c>
      <c r="H40" s="26">
        <v>8287.6</v>
      </c>
      <c r="I40" s="26">
        <f t="shared" si="4"/>
        <v>8235.4766666666674</v>
      </c>
      <c r="J40" s="27">
        <f t="shared" si="5"/>
        <v>7818.49</v>
      </c>
      <c r="K40" s="6">
        <v>3</v>
      </c>
      <c r="L40" s="7">
        <f t="shared" si="6"/>
        <v>393.52253688109596</v>
      </c>
      <c r="M40" s="7">
        <f t="shared" si="2"/>
        <v>4.7783820270402799</v>
      </c>
      <c r="N40" s="37" t="str">
        <f t="shared" si="3"/>
        <v>ОДНОРОДНЫЕ</v>
      </c>
      <c r="O40" s="26">
        <f t="shared" si="7"/>
        <v>7818.49</v>
      </c>
      <c r="P40" s="11"/>
      <c r="Q40" s="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</row>
    <row r="41" spans="1:245" s="12" customFormat="1" ht="43.5" customHeight="1" x14ac:dyDescent="0.2">
      <c r="A41" s="6">
        <v>31</v>
      </c>
      <c r="B41" s="21" t="s">
        <v>55</v>
      </c>
      <c r="C41" s="21" t="s">
        <v>71</v>
      </c>
      <c r="D41" s="20" t="s">
        <v>17</v>
      </c>
      <c r="E41" s="21">
        <v>1</v>
      </c>
      <c r="F41" s="26">
        <v>9340.32</v>
      </c>
      <c r="G41" s="26">
        <v>10274.35</v>
      </c>
      <c r="H41" s="36">
        <v>9900.74</v>
      </c>
      <c r="I41" s="26">
        <f t="shared" si="4"/>
        <v>9838.4699999999993</v>
      </c>
      <c r="J41" s="27">
        <f t="shared" si="5"/>
        <v>9340.32</v>
      </c>
      <c r="K41" s="6">
        <v>3</v>
      </c>
      <c r="L41" s="7">
        <f t="shared" si="6"/>
        <v>470.11825629303132</v>
      </c>
      <c r="M41" s="7">
        <f t="shared" si="2"/>
        <v>4.7783675337022053</v>
      </c>
      <c r="N41" s="37" t="str">
        <f t="shared" si="3"/>
        <v>ОДНОРОДНЫЕ</v>
      </c>
      <c r="O41" s="26">
        <f t="shared" si="7"/>
        <v>9340.32</v>
      </c>
      <c r="P41" s="1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</row>
    <row r="42" spans="1:245" s="12" customFormat="1" ht="46.15" customHeight="1" x14ac:dyDescent="0.2">
      <c r="A42" s="6">
        <v>32</v>
      </c>
      <c r="B42" s="21" t="s">
        <v>72</v>
      </c>
      <c r="C42" s="21" t="s">
        <v>73</v>
      </c>
      <c r="D42" s="20" t="s">
        <v>17</v>
      </c>
      <c r="E42" s="21">
        <v>1</v>
      </c>
      <c r="F42" s="26">
        <v>6622.16</v>
      </c>
      <c r="G42" s="26">
        <v>7284.38</v>
      </c>
      <c r="H42" s="36">
        <v>7019.49</v>
      </c>
      <c r="I42" s="26">
        <f t="shared" si="4"/>
        <v>6975.3433333333332</v>
      </c>
      <c r="J42" s="27">
        <f t="shared" si="5"/>
        <v>6622.16</v>
      </c>
      <c r="K42" s="6">
        <v>3</v>
      </c>
      <c r="L42" s="7">
        <f t="shared" si="6"/>
        <v>333.3099581970713</v>
      </c>
      <c r="M42" s="7">
        <f t="shared" si="2"/>
        <v>4.778402184223256</v>
      </c>
      <c r="N42" s="37" t="str">
        <f t="shared" si="3"/>
        <v>ОДНОРОДНЫЕ</v>
      </c>
      <c r="O42" s="26">
        <f t="shared" si="7"/>
        <v>6622.16</v>
      </c>
      <c r="P42" s="1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</row>
    <row r="43" spans="1:245" s="12" customFormat="1" ht="35.1" customHeight="1" x14ac:dyDescent="0.2">
      <c r="A43" s="6">
        <v>33</v>
      </c>
      <c r="B43" s="21" t="s">
        <v>74</v>
      </c>
      <c r="C43" s="21" t="s">
        <v>75</v>
      </c>
      <c r="D43" s="20" t="s">
        <v>17</v>
      </c>
      <c r="E43" s="21">
        <v>1</v>
      </c>
      <c r="F43" s="26">
        <v>19646.88</v>
      </c>
      <c r="G43" s="26">
        <v>21611.57</v>
      </c>
      <c r="H43" s="36">
        <v>20825.689999999999</v>
      </c>
      <c r="I43" s="26">
        <f t="shared" si="4"/>
        <v>20694.713333333333</v>
      </c>
      <c r="J43" s="27">
        <f t="shared" si="5"/>
        <v>19646.88</v>
      </c>
      <c r="K43" s="6">
        <v>3</v>
      </c>
      <c r="L43" s="7">
        <f t="shared" si="6"/>
        <v>988.87201620499502</v>
      </c>
      <c r="M43" s="7">
        <f t="shared" si="2"/>
        <v>4.7783798706319924</v>
      </c>
      <c r="N43" s="37" t="str">
        <f t="shared" si="3"/>
        <v>ОДНОРОДНЫЕ</v>
      </c>
      <c r="O43" s="26">
        <f t="shared" si="7"/>
        <v>19646.88</v>
      </c>
      <c r="P43" s="1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</row>
    <row r="44" spans="1:245" s="12" customFormat="1" ht="35.1" customHeight="1" x14ac:dyDescent="0.2">
      <c r="A44" s="6">
        <v>34</v>
      </c>
      <c r="B44" s="21" t="s">
        <v>55</v>
      </c>
      <c r="C44" s="21" t="s">
        <v>76</v>
      </c>
      <c r="D44" s="20" t="s">
        <v>17</v>
      </c>
      <c r="E44" s="21">
        <v>1</v>
      </c>
      <c r="F44" s="26">
        <v>17581.54</v>
      </c>
      <c r="G44" s="26">
        <v>19339.7</v>
      </c>
      <c r="H44" s="36">
        <v>18636.43</v>
      </c>
      <c r="I44" s="26">
        <f t="shared" si="4"/>
        <v>18519.223333333335</v>
      </c>
      <c r="J44" s="27">
        <f t="shared" si="5"/>
        <v>17581.54</v>
      </c>
      <c r="K44" s="6">
        <v>3</v>
      </c>
      <c r="L44" s="7">
        <f t="shared" si="6"/>
        <v>884.92073002802522</v>
      </c>
      <c r="M44" s="7">
        <f t="shared" si="2"/>
        <v>4.7783900766250191</v>
      </c>
      <c r="N44" s="37" t="str">
        <f t="shared" si="3"/>
        <v>ОДНОРОДНЫЕ</v>
      </c>
      <c r="O44" s="26">
        <f t="shared" si="7"/>
        <v>17581.54</v>
      </c>
      <c r="P44" s="1"/>
      <c r="Q44" s="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</row>
    <row r="45" spans="1:245" s="12" customFormat="1" ht="51" customHeight="1" x14ac:dyDescent="0.2">
      <c r="A45" s="6">
        <v>35</v>
      </c>
      <c r="B45" s="21" t="s">
        <v>77</v>
      </c>
      <c r="C45" s="21" t="s">
        <v>78</v>
      </c>
      <c r="D45" s="20" t="s">
        <v>17</v>
      </c>
      <c r="E45" s="21">
        <v>1</v>
      </c>
      <c r="F45" s="26">
        <v>7656.72</v>
      </c>
      <c r="G45" s="26">
        <v>8422.39</v>
      </c>
      <c r="H45" s="36">
        <v>8116.12</v>
      </c>
      <c r="I45" s="26">
        <f t="shared" si="4"/>
        <v>8065.0766666666668</v>
      </c>
      <c r="J45" s="27">
        <f t="shared" si="5"/>
        <v>7656.72</v>
      </c>
      <c r="K45" s="6">
        <v>3</v>
      </c>
      <c r="L45" s="7">
        <f t="shared" si="6"/>
        <v>385.37864968538798</v>
      </c>
      <c r="M45" s="7">
        <f t="shared" si="2"/>
        <v>4.77836312800566</v>
      </c>
      <c r="N45" s="37" t="str">
        <f t="shared" si="3"/>
        <v>ОДНОРОДНЫЕ</v>
      </c>
      <c r="O45" s="26">
        <f t="shared" si="7"/>
        <v>7656.72</v>
      </c>
      <c r="P45" s="1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</row>
    <row r="46" spans="1:245" s="12" customFormat="1" ht="48.6" customHeight="1" x14ac:dyDescent="0.2">
      <c r="A46" s="6">
        <v>36</v>
      </c>
      <c r="B46" s="21" t="s">
        <v>79</v>
      </c>
      <c r="C46" s="21" t="s">
        <v>80</v>
      </c>
      <c r="D46" s="20" t="s">
        <v>17</v>
      </c>
      <c r="E46" s="21">
        <v>2</v>
      </c>
      <c r="F46" s="26">
        <v>11004.4</v>
      </c>
      <c r="G46" s="26">
        <v>12104.84</v>
      </c>
      <c r="H46" s="36">
        <v>11664.66</v>
      </c>
      <c r="I46" s="26">
        <f t="shared" si="4"/>
        <v>11591.299999999997</v>
      </c>
      <c r="J46" s="27">
        <f t="shared" si="5"/>
        <v>11004.4</v>
      </c>
      <c r="K46" s="6">
        <v>3</v>
      </c>
      <c r="L46" s="7">
        <f t="shared" si="6"/>
        <v>553.87572216156968</v>
      </c>
      <c r="M46" s="7">
        <f t="shared" si="2"/>
        <v>4.7783744891562616</v>
      </c>
      <c r="N46" s="37" t="str">
        <f t="shared" si="3"/>
        <v>ОДНОРОДНЫЕ</v>
      </c>
      <c r="O46" s="26">
        <f t="shared" si="7"/>
        <v>22008.799999999999</v>
      </c>
      <c r="P46" s="1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</row>
    <row r="47" spans="1:245" s="12" customFormat="1" ht="35.1" customHeight="1" x14ac:dyDescent="0.2">
      <c r="A47" s="6">
        <v>37</v>
      </c>
      <c r="B47" s="21" t="s">
        <v>81</v>
      </c>
      <c r="C47" s="21" t="s">
        <v>82</v>
      </c>
      <c r="D47" s="20" t="s">
        <v>17</v>
      </c>
      <c r="E47" s="21">
        <v>1</v>
      </c>
      <c r="F47" s="26">
        <v>18801.419999999998</v>
      </c>
      <c r="G47" s="26">
        <v>20681.560000000001</v>
      </c>
      <c r="H47" s="36">
        <v>19929.509999999998</v>
      </c>
      <c r="I47" s="26">
        <f t="shared" si="4"/>
        <v>19804.16333333333</v>
      </c>
      <c r="J47" s="27">
        <f t="shared" si="5"/>
        <v>18801.419999999998</v>
      </c>
      <c r="K47" s="6">
        <v>3</v>
      </c>
      <c r="L47" s="7">
        <f t="shared" si="6"/>
        <v>946.31677837462871</v>
      </c>
      <c r="M47" s="7">
        <f t="shared" si="2"/>
        <v>4.7783729231410543</v>
      </c>
      <c r="N47" s="37" t="str">
        <f t="shared" si="3"/>
        <v>ОДНОРОДНЫЕ</v>
      </c>
      <c r="O47" s="26">
        <f t="shared" si="7"/>
        <v>18801.419999999998</v>
      </c>
      <c r="P47" s="1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</row>
    <row r="48" spans="1:245" s="12" customFormat="1" ht="35.1" customHeight="1" x14ac:dyDescent="0.2">
      <c r="A48" s="6">
        <v>38</v>
      </c>
      <c r="B48" s="21" t="s">
        <v>83</v>
      </c>
      <c r="C48" s="21" t="s">
        <v>84</v>
      </c>
      <c r="D48" s="20" t="s">
        <v>17</v>
      </c>
      <c r="E48" s="21">
        <v>1</v>
      </c>
      <c r="F48" s="26">
        <v>4372.24</v>
      </c>
      <c r="G48" s="26">
        <v>4809.46</v>
      </c>
      <c r="H48" s="36">
        <v>4634.57</v>
      </c>
      <c r="I48" s="26">
        <f t="shared" si="4"/>
        <v>4605.4233333333332</v>
      </c>
      <c r="J48" s="27">
        <f t="shared" si="5"/>
        <v>4372.24</v>
      </c>
      <c r="K48" s="6">
        <v>3</v>
      </c>
      <c r="L48" s="7">
        <f t="shared" si="6"/>
        <v>220.06244166902582</v>
      </c>
      <c r="M48" s="7">
        <f t="shared" si="2"/>
        <v>4.7783325384280806</v>
      </c>
      <c r="N48" s="37" t="str">
        <f t="shared" si="3"/>
        <v>ОДНОРОДНЫЕ</v>
      </c>
      <c r="O48" s="26">
        <f t="shared" si="7"/>
        <v>4372.24</v>
      </c>
      <c r="P48" s="1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</row>
    <row r="49" spans="1:245" s="12" customFormat="1" ht="35.1" customHeight="1" x14ac:dyDescent="0.2">
      <c r="A49" s="6">
        <v>39</v>
      </c>
      <c r="B49" s="21" t="s">
        <v>81</v>
      </c>
      <c r="C49" s="21" t="s">
        <v>85</v>
      </c>
      <c r="D49" s="20" t="s">
        <v>17</v>
      </c>
      <c r="E49" s="21">
        <v>1</v>
      </c>
      <c r="F49" s="26">
        <v>18801.419999999998</v>
      </c>
      <c r="G49" s="26">
        <v>20681.560000000001</v>
      </c>
      <c r="H49" s="36">
        <v>19929.509999999998</v>
      </c>
      <c r="I49" s="26">
        <f t="shared" si="4"/>
        <v>19804.16333333333</v>
      </c>
      <c r="J49" s="27">
        <f t="shared" si="5"/>
        <v>18801.419999999998</v>
      </c>
      <c r="K49" s="6">
        <v>3</v>
      </c>
      <c r="L49" s="7">
        <f t="shared" si="6"/>
        <v>946.31677837462871</v>
      </c>
      <c r="M49" s="7">
        <f t="shared" si="2"/>
        <v>4.7783729231410543</v>
      </c>
      <c r="N49" s="37" t="str">
        <f t="shared" si="3"/>
        <v>ОДНОРОДНЫЕ</v>
      </c>
      <c r="O49" s="26">
        <f t="shared" si="7"/>
        <v>18801.419999999998</v>
      </c>
      <c r="P49" s="1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</row>
    <row r="50" spans="1:245" s="12" customFormat="1" ht="35.1" customHeight="1" x14ac:dyDescent="0.2">
      <c r="A50" s="6">
        <v>40</v>
      </c>
      <c r="B50" s="19" t="s">
        <v>86</v>
      </c>
      <c r="C50" s="19" t="s">
        <v>87</v>
      </c>
      <c r="D50" s="20" t="s">
        <v>17</v>
      </c>
      <c r="E50" s="19">
        <v>1</v>
      </c>
      <c r="F50" s="26">
        <v>3995.81</v>
      </c>
      <c r="G50" s="26">
        <v>4395.3900000000003</v>
      </c>
      <c r="H50" s="26">
        <v>4235.55</v>
      </c>
      <c r="I50" s="26">
        <f t="shared" si="4"/>
        <v>4208.916666666667</v>
      </c>
      <c r="J50" s="27">
        <f t="shared" si="5"/>
        <v>3995.81</v>
      </c>
      <c r="K50" s="6">
        <v>3</v>
      </c>
      <c r="L50" s="7">
        <f t="shared" si="6"/>
        <v>201.11699314909572</v>
      </c>
      <c r="M50" s="7">
        <f t="shared" si="2"/>
        <v>4.7783553127074434</v>
      </c>
      <c r="N50" s="37" t="str">
        <f t="shared" si="3"/>
        <v>ОДНОРОДНЫЕ</v>
      </c>
      <c r="O50" s="26">
        <f t="shared" si="7"/>
        <v>3995.81</v>
      </c>
      <c r="P50" s="11"/>
      <c r="Q50" s="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</row>
    <row r="51" spans="1:245" s="12" customFormat="1" ht="37.9" customHeight="1" x14ac:dyDescent="0.2">
      <c r="A51" s="6">
        <v>41</v>
      </c>
      <c r="B51" s="21" t="s">
        <v>88</v>
      </c>
      <c r="C51" s="21" t="s">
        <v>89</v>
      </c>
      <c r="D51" s="20" t="s">
        <v>17</v>
      </c>
      <c r="E51" s="21">
        <v>1</v>
      </c>
      <c r="F51" s="26">
        <v>4372.24</v>
      </c>
      <c r="G51" s="26">
        <v>4809.46</v>
      </c>
      <c r="H51" s="36">
        <v>4634.57</v>
      </c>
      <c r="I51" s="26">
        <f t="shared" si="4"/>
        <v>4605.4233333333332</v>
      </c>
      <c r="J51" s="27">
        <f t="shared" si="5"/>
        <v>4372.24</v>
      </c>
      <c r="K51" s="6">
        <v>3</v>
      </c>
      <c r="L51" s="7">
        <f t="shared" si="6"/>
        <v>220.06244166902582</v>
      </c>
      <c r="M51" s="7">
        <f t="shared" si="2"/>
        <v>4.7783325384280806</v>
      </c>
      <c r="N51" s="37" t="str">
        <f t="shared" si="3"/>
        <v>ОДНОРОДНЫЕ</v>
      </c>
      <c r="O51" s="26">
        <f t="shared" si="7"/>
        <v>4372.24</v>
      </c>
      <c r="P51" s="1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</row>
    <row r="52" spans="1:245" s="12" customFormat="1" ht="35.1" customHeight="1" x14ac:dyDescent="0.2">
      <c r="A52" s="6">
        <v>42</v>
      </c>
      <c r="B52" s="21" t="s">
        <v>90</v>
      </c>
      <c r="C52" s="21" t="s">
        <v>91</v>
      </c>
      <c r="D52" s="20" t="s">
        <v>17</v>
      </c>
      <c r="E52" s="21">
        <v>11</v>
      </c>
      <c r="F52" s="26">
        <v>334.16</v>
      </c>
      <c r="G52" s="26">
        <v>367.57</v>
      </c>
      <c r="H52" s="36">
        <v>354.21</v>
      </c>
      <c r="I52" s="26">
        <f t="shared" si="4"/>
        <v>351.98</v>
      </c>
      <c r="J52" s="27">
        <f t="shared" si="5"/>
        <v>334.16</v>
      </c>
      <c r="K52" s="6">
        <v>3</v>
      </c>
      <c r="L52" s="7">
        <f t="shared" si="6"/>
        <v>16.816262961787896</v>
      </c>
      <c r="M52" s="7">
        <f t="shared" si="2"/>
        <v>4.7776188879447394</v>
      </c>
      <c r="N52" s="37" t="str">
        <f t="shared" si="3"/>
        <v>ОДНОРОДНЫЕ</v>
      </c>
      <c r="O52" s="26">
        <f t="shared" si="7"/>
        <v>3675.76</v>
      </c>
      <c r="P52" s="1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</row>
    <row r="53" spans="1:245" s="12" customFormat="1" ht="35.1" customHeight="1" x14ac:dyDescent="0.2">
      <c r="A53" s="6">
        <v>43</v>
      </c>
      <c r="B53" s="21" t="s">
        <v>90</v>
      </c>
      <c r="C53" s="21" t="s">
        <v>92</v>
      </c>
      <c r="D53" s="20" t="s">
        <v>17</v>
      </c>
      <c r="E53" s="21">
        <v>3</v>
      </c>
      <c r="F53" s="26">
        <v>334.16</v>
      </c>
      <c r="G53" s="26">
        <v>367.57</v>
      </c>
      <c r="H53" s="36">
        <v>354.21</v>
      </c>
      <c r="I53" s="26">
        <f t="shared" si="4"/>
        <v>351.98</v>
      </c>
      <c r="J53" s="27">
        <f t="shared" si="5"/>
        <v>334.16</v>
      </c>
      <c r="K53" s="6">
        <v>3</v>
      </c>
      <c r="L53" s="7">
        <f t="shared" si="6"/>
        <v>16.816262961787896</v>
      </c>
      <c r="M53" s="7">
        <f t="shared" si="2"/>
        <v>4.7776188879447394</v>
      </c>
      <c r="N53" s="37" t="str">
        <f t="shared" si="3"/>
        <v>ОДНОРОДНЫЕ</v>
      </c>
      <c r="O53" s="26">
        <f t="shared" si="7"/>
        <v>1002.48</v>
      </c>
      <c r="P53" s="1"/>
      <c r="Q53" s="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</row>
    <row r="54" spans="1:245" s="12" customFormat="1" ht="35.1" customHeight="1" x14ac:dyDescent="0.2">
      <c r="A54" s="6">
        <v>44</v>
      </c>
      <c r="B54" s="21" t="s">
        <v>93</v>
      </c>
      <c r="C54" s="21" t="s">
        <v>94</v>
      </c>
      <c r="D54" s="20" t="s">
        <v>17</v>
      </c>
      <c r="E54" s="21">
        <v>1</v>
      </c>
      <c r="F54" s="26">
        <v>829.36</v>
      </c>
      <c r="G54" s="26">
        <v>912.29</v>
      </c>
      <c r="H54" s="36">
        <v>879.12</v>
      </c>
      <c r="I54" s="26">
        <f t="shared" si="4"/>
        <v>873.59</v>
      </c>
      <c r="J54" s="27">
        <f t="shared" si="5"/>
        <v>829.36</v>
      </c>
      <c r="K54" s="6">
        <v>3</v>
      </c>
      <c r="L54" s="7">
        <f t="shared" si="6"/>
        <v>41.740650450130723</v>
      </c>
      <c r="M54" s="7">
        <f t="shared" si="2"/>
        <v>4.7780595531234011</v>
      </c>
      <c r="N54" s="37" t="str">
        <f t="shared" si="3"/>
        <v>ОДНОРОДНЫЕ</v>
      </c>
      <c r="O54" s="26">
        <f t="shared" si="7"/>
        <v>829.36</v>
      </c>
      <c r="P54" s="1"/>
      <c r="Q54" s="9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</row>
    <row r="55" spans="1:245" s="12" customFormat="1" ht="35.1" customHeight="1" x14ac:dyDescent="0.2">
      <c r="A55" s="6">
        <v>45</v>
      </c>
      <c r="B55" s="21" t="s">
        <v>93</v>
      </c>
      <c r="C55" s="21" t="s">
        <v>94</v>
      </c>
      <c r="D55" s="20" t="s">
        <v>17</v>
      </c>
      <c r="E55" s="21">
        <v>2</v>
      </c>
      <c r="F55" s="26">
        <v>829.36</v>
      </c>
      <c r="G55" s="26">
        <v>912.29</v>
      </c>
      <c r="H55" s="36">
        <v>879.12</v>
      </c>
      <c r="I55" s="26">
        <f t="shared" si="4"/>
        <v>873.59</v>
      </c>
      <c r="J55" s="27">
        <f t="shared" si="5"/>
        <v>829.36</v>
      </c>
      <c r="K55" s="6">
        <v>3</v>
      </c>
      <c r="L55" s="7">
        <f t="shared" si="6"/>
        <v>41.740650450130723</v>
      </c>
      <c r="M55" s="7">
        <f t="shared" si="2"/>
        <v>4.7780595531234011</v>
      </c>
      <c r="N55" s="37" t="str">
        <f t="shared" si="3"/>
        <v>ОДНОРОДНЫЕ</v>
      </c>
      <c r="O55" s="26">
        <f t="shared" si="7"/>
        <v>1658.72</v>
      </c>
      <c r="P55" s="1"/>
      <c r="Q55" s="9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</row>
    <row r="56" spans="1:245" s="12" customFormat="1" ht="35.1" customHeight="1" x14ac:dyDescent="0.2">
      <c r="A56" s="6">
        <v>46</v>
      </c>
      <c r="B56" s="21" t="s">
        <v>95</v>
      </c>
      <c r="C56" s="21" t="s">
        <v>96</v>
      </c>
      <c r="D56" s="20" t="s">
        <v>17</v>
      </c>
      <c r="E56" s="21">
        <v>2</v>
      </c>
      <c r="F56" s="26">
        <v>378.44</v>
      </c>
      <c r="G56" s="26">
        <v>416.29</v>
      </c>
      <c r="H56" s="36">
        <v>401.15</v>
      </c>
      <c r="I56" s="26">
        <f t="shared" si="4"/>
        <v>398.62666666666672</v>
      </c>
      <c r="J56" s="27">
        <f t="shared" si="5"/>
        <v>378.44</v>
      </c>
      <c r="K56" s="6">
        <v>3</v>
      </c>
      <c r="L56" s="7">
        <f t="shared" si="6"/>
        <v>19.050748891666533</v>
      </c>
      <c r="M56" s="7">
        <f t="shared" si="2"/>
        <v>4.7790954506304644</v>
      </c>
      <c r="N56" s="37" t="str">
        <f t="shared" si="3"/>
        <v>ОДНОРОДНЫЕ</v>
      </c>
      <c r="O56" s="26">
        <f t="shared" si="7"/>
        <v>756.88</v>
      </c>
      <c r="P56" s="1"/>
      <c r="Q56" s="9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</row>
    <row r="57" spans="1:245" s="12" customFormat="1" ht="35.1" customHeight="1" x14ac:dyDescent="0.2">
      <c r="A57" s="6">
        <v>47</v>
      </c>
      <c r="B57" s="21" t="s">
        <v>97</v>
      </c>
      <c r="C57" s="21" t="s">
        <v>98</v>
      </c>
      <c r="D57" s="20" t="s">
        <v>17</v>
      </c>
      <c r="E57" s="21">
        <v>2</v>
      </c>
      <c r="F57" s="26">
        <v>378.44</v>
      </c>
      <c r="G57" s="26">
        <v>416.29</v>
      </c>
      <c r="H57" s="36">
        <v>401.15</v>
      </c>
      <c r="I57" s="26">
        <f t="shared" ref="I57:I78" si="8">(F57+G57+H57)/K57</f>
        <v>398.62666666666672</v>
      </c>
      <c r="J57" s="27">
        <f t="shared" si="5"/>
        <v>378.44</v>
      </c>
      <c r="K57" s="6">
        <v>3</v>
      </c>
      <c r="L57" s="7">
        <f t="shared" si="6"/>
        <v>19.050748891666533</v>
      </c>
      <c r="M57" s="7">
        <f t="shared" ref="M57:M78" si="9">L57/I57*100</f>
        <v>4.7790954506304644</v>
      </c>
      <c r="N57" s="37" t="str">
        <f t="shared" ref="N57:N78" si="10">IF(M57&lt;33,"ОДНОРОДНЫЕ","НЕОДНОРОДНЫЕ")</f>
        <v>ОДНОРОДНЫЕ</v>
      </c>
      <c r="O57" s="26">
        <f t="shared" si="7"/>
        <v>756.88</v>
      </c>
      <c r="P57" s="1"/>
      <c r="Q57" s="9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</row>
    <row r="58" spans="1:245" s="12" customFormat="1" ht="35.1" customHeight="1" x14ac:dyDescent="0.2">
      <c r="A58" s="6">
        <v>48</v>
      </c>
      <c r="B58" s="21" t="s">
        <v>99</v>
      </c>
      <c r="C58" s="21" t="s">
        <v>100</v>
      </c>
      <c r="D58" s="20" t="s">
        <v>17</v>
      </c>
      <c r="E58" s="21">
        <v>4</v>
      </c>
      <c r="F58" s="26">
        <v>3995.81</v>
      </c>
      <c r="G58" s="26">
        <v>4395.3900000000003</v>
      </c>
      <c r="H58" s="36">
        <v>4235.55</v>
      </c>
      <c r="I58" s="26">
        <f t="shared" si="8"/>
        <v>4208.916666666667</v>
      </c>
      <c r="J58" s="27">
        <f t="shared" si="5"/>
        <v>3995.81</v>
      </c>
      <c r="K58" s="6">
        <v>3</v>
      </c>
      <c r="L58" s="7">
        <f t="shared" si="6"/>
        <v>201.11699314909572</v>
      </c>
      <c r="M58" s="7">
        <f t="shared" si="9"/>
        <v>4.7783553127074434</v>
      </c>
      <c r="N58" s="37" t="str">
        <f t="shared" si="10"/>
        <v>ОДНОРОДНЫЕ</v>
      </c>
      <c r="O58" s="26">
        <f t="shared" si="7"/>
        <v>15983.24</v>
      </c>
      <c r="P58" s="1"/>
      <c r="Q58" s="9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</row>
    <row r="59" spans="1:245" s="12" customFormat="1" ht="35.1" customHeight="1" x14ac:dyDescent="0.2">
      <c r="A59" s="6">
        <v>49</v>
      </c>
      <c r="B59" s="21" t="s">
        <v>99</v>
      </c>
      <c r="C59" s="21" t="s">
        <v>101</v>
      </c>
      <c r="D59" s="20" t="s">
        <v>17</v>
      </c>
      <c r="E59" s="21">
        <v>2</v>
      </c>
      <c r="F59" s="26">
        <v>3995.81</v>
      </c>
      <c r="G59" s="26">
        <v>4395.3900000000003</v>
      </c>
      <c r="H59" s="36">
        <v>4235.55</v>
      </c>
      <c r="I59" s="26">
        <f t="shared" si="8"/>
        <v>4208.916666666667</v>
      </c>
      <c r="J59" s="27">
        <f t="shared" si="5"/>
        <v>3995.81</v>
      </c>
      <c r="K59" s="6">
        <v>3</v>
      </c>
      <c r="L59" s="7">
        <f t="shared" si="6"/>
        <v>201.11699314909572</v>
      </c>
      <c r="M59" s="7">
        <f t="shared" si="9"/>
        <v>4.7783553127074434</v>
      </c>
      <c r="N59" s="37" t="str">
        <f t="shared" si="10"/>
        <v>ОДНОРОДНЫЕ</v>
      </c>
      <c r="O59" s="26">
        <f t="shared" si="7"/>
        <v>7991.62</v>
      </c>
      <c r="P59" s="1"/>
      <c r="Q59" s="9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</row>
    <row r="60" spans="1:245" s="12" customFormat="1" ht="35.1" customHeight="1" x14ac:dyDescent="0.2">
      <c r="A60" s="6">
        <v>50</v>
      </c>
      <c r="B60" s="19" t="s">
        <v>102</v>
      </c>
      <c r="C60" s="35" t="s">
        <v>103</v>
      </c>
      <c r="D60" s="20" t="s">
        <v>17</v>
      </c>
      <c r="E60" s="19">
        <v>1</v>
      </c>
      <c r="F60" s="26">
        <v>5314.32</v>
      </c>
      <c r="G60" s="26">
        <v>5845.75</v>
      </c>
      <c r="H60" s="26">
        <v>5633.18</v>
      </c>
      <c r="I60" s="26">
        <f t="shared" si="8"/>
        <v>5597.75</v>
      </c>
      <c r="J60" s="27">
        <f t="shared" si="5"/>
        <v>5314.32</v>
      </c>
      <c r="K60" s="6">
        <v>3</v>
      </c>
      <c r="L60" s="7">
        <f t="shared" si="6"/>
        <v>267.48070005142444</v>
      </c>
      <c r="M60" s="7">
        <f t="shared" si="9"/>
        <v>4.77836094951408</v>
      </c>
      <c r="N60" s="37" t="str">
        <f t="shared" si="10"/>
        <v>ОДНОРОДНЫЕ</v>
      </c>
      <c r="O60" s="26">
        <f t="shared" si="7"/>
        <v>5314.32</v>
      </c>
      <c r="P60" s="11"/>
      <c r="Q60" s="9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</row>
    <row r="61" spans="1:245" s="12" customFormat="1" ht="49.5" customHeight="1" x14ac:dyDescent="0.2">
      <c r="A61" s="6">
        <v>51</v>
      </c>
      <c r="B61" s="21" t="s">
        <v>104</v>
      </c>
      <c r="C61" s="21" t="s">
        <v>105</v>
      </c>
      <c r="D61" s="20" t="s">
        <v>17</v>
      </c>
      <c r="E61" s="21">
        <v>1</v>
      </c>
      <c r="F61" s="26">
        <v>3995.81</v>
      </c>
      <c r="G61" s="26">
        <v>4395.3900000000003</v>
      </c>
      <c r="H61" s="36">
        <v>4235.55</v>
      </c>
      <c r="I61" s="26">
        <f t="shared" si="8"/>
        <v>4208.916666666667</v>
      </c>
      <c r="J61" s="27">
        <f t="shared" si="5"/>
        <v>3995.81</v>
      </c>
      <c r="K61" s="6">
        <v>3</v>
      </c>
      <c r="L61" s="7">
        <f t="shared" si="6"/>
        <v>201.11699314909572</v>
      </c>
      <c r="M61" s="7">
        <f t="shared" si="9"/>
        <v>4.7783553127074434</v>
      </c>
      <c r="N61" s="37" t="str">
        <f t="shared" si="10"/>
        <v>ОДНОРОДНЫЕ</v>
      </c>
      <c r="O61" s="26">
        <f t="shared" si="7"/>
        <v>3995.81</v>
      </c>
      <c r="P61" s="1"/>
      <c r="Q61" s="9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</row>
    <row r="62" spans="1:245" s="12" customFormat="1" ht="45.75" customHeight="1" x14ac:dyDescent="0.2">
      <c r="A62" s="6">
        <v>52</v>
      </c>
      <c r="B62" s="21" t="s">
        <v>106</v>
      </c>
      <c r="C62" s="21" t="s">
        <v>107</v>
      </c>
      <c r="D62" s="20" t="s">
        <v>17</v>
      </c>
      <c r="E62" s="21">
        <v>1</v>
      </c>
      <c r="F62" s="26">
        <v>14181.59</v>
      </c>
      <c r="G62" s="26">
        <v>15599.74</v>
      </c>
      <c r="H62" s="36">
        <v>15032.48</v>
      </c>
      <c r="I62" s="26">
        <f t="shared" si="8"/>
        <v>14937.936666666666</v>
      </c>
      <c r="J62" s="27">
        <f t="shared" si="5"/>
        <v>14181.59</v>
      </c>
      <c r="K62" s="6">
        <v>3</v>
      </c>
      <c r="L62" s="7">
        <f t="shared" si="6"/>
        <v>713.78651362528069</v>
      </c>
      <c r="M62" s="7">
        <f t="shared" si="9"/>
        <v>4.7783474354799162</v>
      </c>
      <c r="N62" s="37" t="str">
        <f t="shared" si="10"/>
        <v>ОДНОРОДНЫЕ</v>
      </c>
      <c r="O62" s="26">
        <f t="shared" si="7"/>
        <v>14181.59</v>
      </c>
      <c r="P62" s="1"/>
      <c r="Q62" s="9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</row>
    <row r="63" spans="1:245" s="12" customFormat="1" ht="47.25" customHeight="1" x14ac:dyDescent="0.2">
      <c r="A63" s="6">
        <v>53</v>
      </c>
      <c r="B63" s="19" t="s">
        <v>108</v>
      </c>
      <c r="C63" s="19" t="s">
        <v>109</v>
      </c>
      <c r="D63" s="20" t="s">
        <v>17</v>
      </c>
      <c r="E63" s="19">
        <v>1</v>
      </c>
      <c r="F63" s="26">
        <v>13839.38</v>
      </c>
      <c r="G63" s="26">
        <v>15223.31</v>
      </c>
      <c r="H63" s="26">
        <v>14669.74</v>
      </c>
      <c r="I63" s="26">
        <f t="shared" si="8"/>
        <v>14577.476666666667</v>
      </c>
      <c r="J63" s="27">
        <f t="shared" si="5"/>
        <v>13839.38</v>
      </c>
      <c r="K63" s="6">
        <v>3</v>
      </c>
      <c r="L63" s="7">
        <f t="shared" si="6"/>
        <v>696.56295712113024</v>
      </c>
      <c r="M63" s="7">
        <f t="shared" si="9"/>
        <v>4.7783506916112151</v>
      </c>
      <c r="N63" s="37" t="str">
        <f t="shared" si="10"/>
        <v>ОДНОРОДНЫЕ</v>
      </c>
      <c r="O63" s="26">
        <f t="shared" si="7"/>
        <v>13839.38</v>
      </c>
      <c r="P63" s="11"/>
      <c r="Q63" s="9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</row>
    <row r="64" spans="1:245" s="12" customFormat="1" ht="35.1" customHeight="1" x14ac:dyDescent="0.2">
      <c r="A64" s="6">
        <v>54</v>
      </c>
      <c r="B64" s="21" t="s">
        <v>110</v>
      </c>
      <c r="C64" s="21" t="s">
        <v>111</v>
      </c>
      <c r="D64" s="20" t="s">
        <v>17</v>
      </c>
      <c r="E64" s="21">
        <v>1</v>
      </c>
      <c r="F64" s="26">
        <v>13839.38</v>
      </c>
      <c r="G64" s="26">
        <v>15223.31</v>
      </c>
      <c r="H64" s="36">
        <v>14669.74</v>
      </c>
      <c r="I64" s="26">
        <f t="shared" si="8"/>
        <v>14577.476666666667</v>
      </c>
      <c r="J64" s="27">
        <f t="shared" si="5"/>
        <v>13839.38</v>
      </c>
      <c r="K64" s="6">
        <v>3</v>
      </c>
      <c r="L64" s="7">
        <f t="shared" si="6"/>
        <v>696.56295712113024</v>
      </c>
      <c r="M64" s="7">
        <f t="shared" si="9"/>
        <v>4.7783506916112151</v>
      </c>
      <c r="N64" s="37" t="str">
        <f t="shared" si="10"/>
        <v>ОДНОРОДНЫЕ</v>
      </c>
      <c r="O64" s="26">
        <f t="shared" si="7"/>
        <v>13839.38</v>
      </c>
      <c r="P64" s="1"/>
      <c r="Q64" s="9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</row>
    <row r="65" spans="1:245" s="12" customFormat="1" ht="35.1" customHeight="1" x14ac:dyDescent="0.2">
      <c r="A65" s="6">
        <v>55</v>
      </c>
      <c r="B65" s="21" t="s">
        <v>112</v>
      </c>
      <c r="C65" s="21" t="s">
        <v>113</v>
      </c>
      <c r="D65" s="20" t="s">
        <v>17</v>
      </c>
      <c r="E65" s="21">
        <v>1</v>
      </c>
      <c r="F65" s="26">
        <v>22565.73</v>
      </c>
      <c r="G65" s="26">
        <v>24822.3</v>
      </c>
      <c r="H65" s="36">
        <v>23919.67</v>
      </c>
      <c r="I65" s="26">
        <f t="shared" si="8"/>
        <v>23769.233333333334</v>
      </c>
      <c r="J65" s="27">
        <f t="shared" si="5"/>
        <v>22565.73</v>
      </c>
      <c r="K65" s="6">
        <v>3</v>
      </c>
      <c r="L65" s="7">
        <f t="shared" si="6"/>
        <v>1135.7818603206044</v>
      </c>
      <c r="M65" s="7">
        <f t="shared" si="9"/>
        <v>4.7783697706724704</v>
      </c>
      <c r="N65" s="37" t="str">
        <f t="shared" si="10"/>
        <v>ОДНОРОДНЫЕ</v>
      </c>
      <c r="O65" s="26">
        <f t="shared" si="7"/>
        <v>22565.73</v>
      </c>
      <c r="P65" s="1"/>
      <c r="Q65" s="9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</row>
    <row r="66" spans="1:245" s="12" customFormat="1" ht="38.450000000000003" customHeight="1" x14ac:dyDescent="0.2">
      <c r="A66" s="6">
        <v>56</v>
      </c>
      <c r="B66" s="21" t="s">
        <v>114</v>
      </c>
      <c r="C66" s="21" t="s">
        <v>115</v>
      </c>
      <c r="D66" s="20" t="s">
        <v>17</v>
      </c>
      <c r="E66" s="21">
        <v>1</v>
      </c>
      <c r="F66" s="26">
        <v>11413.71</v>
      </c>
      <c r="G66" s="26">
        <v>12555.08</v>
      </c>
      <c r="H66" s="36">
        <v>12098.53</v>
      </c>
      <c r="I66" s="26">
        <f t="shared" si="8"/>
        <v>12022.44</v>
      </c>
      <c r="J66" s="27">
        <f t="shared" si="5"/>
        <v>11413.71</v>
      </c>
      <c r="K66" s="6">
        <v>3</v>
      </c>
      <c r="L66" s="7">
        <f t="shared" si="6"/>
        <v>574.47683617357507</v>
      </c>
      <c r="M66" s="7">
        <f t="shared" si="9"/>
        <v>4.7783714135697499</v>
      </c>
      <c r="N66" s="37" t="str">
        <f t="shared" si="10"/>
        <v>ОДНОРОДНЫЕ</v>
      </c>
      <c r="O66" s="26">
        <f t="shared" si="7"/>
        <v>11413.71</v>
      </c>
      <c r="P66" s="1"/>
      <c r="Q66" s="9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</row>
    <row r="67" spans="1:245" s="12" customFormat="1" ht="35.1" customHeight="1" x14ac:dyDescent="0.2">
      <c r="A67" s="6">
        <v>57</v>
      </c>
      <c r="B67" s="21" t="s">
        <v>116</v>
      </c>
      <c r="C67" s="21" t="s">
        <v>117</v>
      </c>
      <c r="D67" s="20" t="s">
        <v>17</v>
      </c>
      <c r="E67" s="21">
        <v>1</v>
      </c>
      <c r="F67" s="26">
        <v>9545.65</v>
      </c>
      <c r="G67" s="26">
        <v>10500.21</v>
      </c>
      <c r="H67" s="36">
        <v>10118.379999999999</v>
      </c>
      <c r="I67" s="26">
        <f t="shared" si="8"/>
        <v>10054.746666666666</v>
      </c>
      <c r="J67" s="27">
        <f t="shared" si="5"/>
        <v>9545.65</v>
      </c>
      <c r="K67" s="6">
        <v>3</v>
      </c>
      <c r="L67" s="7">
        <f t="shared" si="6"/>
        <v>480.45093322141969</v>
      </c>
      <c r="M67" s="7">
        <f t="shared" si="9"/>
        <v>4.7783494616945736</v>
      </c>
      <c r="N67" s="37" t="str">
        <f t="shared" si="10"/>
        <v>ОДНОРОДНЫЕ</v>
      </c>
      <c r="O67" s="26">
        <f t="shared" si="7"/>
        <v>9545.65</v>
      </c>
      <c r="P67" s="1"/>
      <c r="Q67" s="9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</row>
    <row r="68" spans="1:245" s="12" customFormat="1" ht="35.1" customHeight="1" x14ac:dyDescent="0.2">
      <c r="A68" s="6">
        <v>58</v>
      </c>
      <c r="B68" s="21" t="s">
        <v>118</v>
      </c>
      <c r="C68" s="21" t="s">
        <v>119</v>
      </c>
      <c r="D68" s="20" t="s">
        <v>17</v>
      </c>
      <c r="E68" s="21">
        <v>1</v>
      </c>
      <c r="F68" s="26">
        <v>22364.43</v>
      </c>
      <c r="G68" s="26">
        <v>24600.87</v>
      </c>
      <c r="H68" s="36">
        <v>23706.3</v>
      </c>
      <c r="I68" s="26">
        <f t="shared" si="8"/>
        <v>23557.200000000001</v>
      </c>
      <c r="J68" s="27">
        <f t="shared" si="5"/>
        <v>22364.43</v>
      </c>
      <c r="K68" s="6">
        <v>3</v>
      </c>
      <c r="L68" s="7">
        <f t="shared" si="6"/>
        <v>1125.6505123260943</v>
      </c>
      <c r="M68" s="7">
        <f t="shared" si="9"/>
        <v>4.7783714207380088</v>
      </c>
      <c r="N68" s="37" t="str">
        <f t="shared" si="10"/>
        <v>ОДНОРОДНЫЕ</v>
      </c>
      <c r="O68" s="26">
        <f t="shared" si="7"/>
        <v>22364.43</v>
      </c>
      <c r="P68" s="1"/>
      <c r="Q68" s="9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</row>
    <row r="69" spans="1:245" s="12" customFormat="1" ht="35.1" customHeight="1" x14ac:dyDescent="0.2">
      <c r="A69" s="6">
        <v>59</v>
      </c>
      <c r="B69" s="21" t="s">
        <v>120</v>
      </c>
      <c r="C69" s="21" t="s">
        <v>121</v>
      </c>
      <c r="D69" s="20" t="s">
        <v>17</v>
      </c>
      <c r="E69" s="21">
        <v>1</v>
      </c>
      <c r="F69" s="26">
        <v>11413.71</v>
      </c>
      <c r="G69" s="26">
        <v>12555.08</v>
      </c>
      <c r="H69" s="36">
        <v>12098.53</v>
      </c>
      <c r="I69" s="26">
        <f t="shared" si="8"/>
        <v>12022.44</v>
      </c>
      <c r="J69" s="27">
        <f t="shared" si="5"/>
        <v>11413.71</v>
      </c>
      <c r="K69" s="6">
        <v>3</v>
      </c>
      <c r="L69" s="7">
        <f t="shared" si="6"/>
        <v>574.47683617357507</v>
      </c>
      <c r="M69" s="7">
        <f t="shared" si="9"/>
        <v>4.7783714135697499</v>
      </c>
      <c r="N69" s="37" t="str">
        <f t="shared" si="10"/>
        <v>ОДНОРОДНЫЕ</v>
      </c>
      <c r="O69" s="26">
        <f t="shared" si="7"/>
        <v>11413.71</v>
      </c>
      <c r="P69" s="1"/>
      <c r="Q69" s="9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</row>
    <row r="70" spans="1:245" s="12" customFormat="1" ht="35.1" customHeight="1" x14ac:dyDescent="0.2">
      <c r="A70" s="6">
        <v>60</v>
      </c>
      <c r="B70" s="19" t="s">
        <v>122</v>
      </c>
      <c r="C70" s="19" t="s">
        <v>123</v>
      </c>
      <c r="D70" s="20" t="s">
        <v>17</v>
      </c>
      <c r="E70" s="19">
        <v>1</v>
      </c>
      <c r="F70" s="26">
        <v>8112.39</v>
      </c>
      <c r="G70" s="26">
        <v>8923.6299999999992</v>
      </c>
      <c r="H70" s="26">
        <v>8599.1299999999992</v>
      </c>
      <c r="I70" s="26">
        <f t="shared" si="8"/>
        <v>8545.0500000000011</v>
      </c>
      <c r="J70" s="27">
        <f t="shared" si="5"/>
        <v>8112.39</v>
      </c>
      <c r="K70" s="6">
        <v>3</v>
      </c>
      <c r="L70" s="7">
        <f t="shared" si="6"/>
        <v>408.3149142512425</v>
      </c>
      <c r="M70" s="7">
        <f t="shared" si="9"/>
        <v>4.7783794623933433</v>
      </c>
      <c r="N70" s="37" t="str">
        <f t="shared" si="10"/>
        <v>ОДНОРОДНЫЕ</v>
      </c>
      <c r="O70" s="26">
        <f t="shared" si="7"/>
        <v>8112.39</v>
      </c>
      <c r="P70" s="11"/>
      <c r="Q70" s="9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</row>
    <row r="71" spans="1:245" s="12" customFormat="1" ht="55.9" customHeight="1" x14ac:dyDescent="0.2">
      <c r="A71" s="6">
        <v>61</v>
      </c>
      <c r="B71" s="21" t="s">
        <v>124</v>
      </c>
      <c r="C71" s="21" t="s">
        <v>125</v>
      </c>
      <c r="D71" s="20" t="s">
        <v>17</v>
      </c>
      <c r="E71" s="21">
        <v>1</v>
      </c>
      <c r="F71" s="26">
        <v>8925.64</v>
      </c>
      <c r="G71" s="26">
        <v>9818.2099999999991</v>
      </c>
      <c r="H71" s="36">
        <v>9461.18</v>
      </c>
      <c r="I71" s="26">
        <f t="shared" si="8"/>
        <v>9401.6766666666663</v>
      </c>
      <c r="J71" s="27">
        <f t="shared" si="5"/>
        <v>8925.64</v>
      </c>
      <c r="K71" s="6">
        <v>3</v>
      </c>
      <c r="L71" s="7">
        <f t="shared" si="6"/>
        <v>449.25024900753618</v>
      </c>
      <c r="M71" s="7">
        <f t="shared" si="9"/>
        <v>4.7784056497107379</v>
      </c>
      <c r="N71" s="37" t="str">
        <f t="shared" si="10"/>
        <v>ОДНОРОДНЫЕ</v>
      </c>
      <c r="O71" s="26">
        <f t="shared" si="7"/>
        <v>8925.64</v>
      </c>
      <c r="P71" s="1"/>
      <c r="Q71" s="9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</row>
    <row r="72" spans="1:245" s="12" customFormat="1" ht="35.1" customHeight="1" x14ac:dyDescent="0.2">
      <c r="A72" s="6">
        <v>62</v>
      </c>
      <c r="B72" s="21" t="s">
        <v>122</v>
      </c>
      <c r="C72" s="21" t="s">
        <v>126</v>
      </c>
      <c r="D72" s="20" t="s">
        <v>17</v>
      </c>
      <c r="E72" s="21">
        <v>1</v>
      </c>
      <c r="F72" s="26">
        <v>8112.39</v>
      </c>
      <c r="G72" s="26">
        <v>8923.6299999999992</v>
      </c>
      <c r="H72" s="36">
        <v>8599.1299999999992</v>
      </c>
      <c r="I72" s="26">
        <f t="shared" si="8"/>
        <v>8545.0500000000011</v>
      </c>
      <c r="J72" s="27">
        <f t="shared" si="5"/>
        <v>8112.39</v>
      </c>
      <c r="K72" s="6">
        <v>3</v>
      </c>
      <c r="L72" s="7">
        <f t="shared" si="6"/>
        <v>408.3149142512425</v>
      </c>
      <c r="M72" s="7">
        <f t="shared" si="9"/>
        <v>4.7783794623933433</v>
      </c>
      <c r="N72" s="37" t="str">
        <f t="shared" si="10"/>
        <v>ОДНОРОДНЫЕ</v>
      </c>
      <c r="O72" s="26">
        <f t="shared" si="7"/>
        <v>8112.39</v>
      </c>
      <c r="P72" s="1"/>
      <c r="Q72" s="9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</row>
    <row r="73" spans="1:245" s="12" customFormat="1" ht="35.1" customHeight="1" x14ac:dyDescent="0.2">
      <c r="A73" s="6">
        <v>63</v>
      </c>
      <c r="B73" s="21" t="s">
        <v>127</v>
      </c>
      <c r="C73" s="21" t="s">
        <v>128</v>
      </c>
      <c r="D73" s="20" t="s">
        <v>17</v>
      </c>
      <c r="E73" s="21">
        <v>1</v>
      </c>
      <c r="F73" s="26">
        <v>1801.64</v>
      </c>
      <c r="G73" s="26">
        <v>1981.8</v>
      </c>
      <c r="H73" s="36">
        <v>1909.73</v>
      </c>
      <c r="I73" s="26">
        <f t="shared" si="8"/>
        <v>1897.7233333333334</v>
      </c>
      <c r="J73" s="27">
        <f t="shared" si="5"/>
        <v>1801.64</v>
      </c>
      <c r="K73" s="6">
        <v>3</v>
      </c>
      <c r="L73" s="7">
        <f t="shared" si="6"/>
        <v>90.67814749614881</v>
      </c>
      <c r="M73" s="7">
        <f t="shared" si="9"/>
        <v>4.7782596073619166</v>
      </c>
      <c r="N73" s="37" t="str">
        <f t="shared" si="10"/>
        <v>ОДНОРОДНЫЕ</v>
      </c>
      <c r="O73" s="26">
        <f t="shared" si="7"/>
        <v>1801.64</v>
      </c>
      <c r="P73" s="1"/>
      <c r="Q73" s="9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</row>
    <row r="74" spans="1:245" s="12" customFormat="1" ht="45.75" customHeight="1" x14ac:dyDescent="0.2">
      <c r="A74" s="6">
        <v>64</v>
      </c>
      <c r="B74" s="21" t="s">
        <v>129</v>
      </c>
      <c r="C74" s="21" t="s">
        <v>130</v>
      </c>
      <c r="D74" s="20" t="s">
        <v>17</v>
      </c>
      <c r="E74" s="21">
        <v>1</v>
      </c>
      <c r="F74" s="26">
        <v>2379.37</v>
      </c>
      <c r="G74" s="26">
        <v>2617.3000000000002</v>
      </c>
      <c r="H74" s="36">
        <v>2522.13</v>
      </c>
      <c r="I74" s="26">
        <f t="shared" si="8"/>
        <v>2506.2666666666669</v>
      </c>
      <c r="J74" s="27">
        <f t="shared" si="5"/>
        <v>2379.37</v>
      </c>
      <c r="K74" s="6">
        <v>3</v>
      </c>
      <c r="L74" s="7">
        <f t="shared" si="6"/>
        <v>119.75560627099414</v>
      </c>
      <c r="M74" s="7">
        <f t="shared" si="9"/>
        <v>4.778246778913954</v>
      </c>
      <c r="N74" s="37" t="str">
        <f t="shared" si="10"/>
        <v>ОДНОРОДНЫЕ</v>
      </c>
      <c r="O74" s="26">
        <f t="shared" si="7"/>
        <v>2379.37</v>
      </c>
      <c r="P74" s="1"/>
      <c r="Q74" s="9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</row>
    <row r="75" spans="1:245" s="12" customFormat="1" ht="43.15" customHeight="1" x14ac:dyDescent="0.2">
      <c r="A75" s="6">
        <v>65</v>
      </c>
      <c r="B75" s="21" t="s">
        <v>131</v>
      </c>
      <c r="C75" s="21" t="s">
        <v>132</v>
      </c>
      <c r="D75" s="20" t="s">
        <v>17</v>
      </c>
      <c r="E75" s="21">
        <v>1</v>
      </c>
      <c r="F75" s="26">
        <v>6630.82</v>
      </c>
      <c r="G75" s="26">
        <v>7293.9</v>
      </c>
      <c r="H75" s="36">
        <v>7028.67</v>
      </c>
      <c r="I75" s="26">
        <f t="shared" ref="I75:I76" si="11">(F75+G75+H75)/K75</f>
        <v>6984.4633333333331</v>
      </c>
      <c r="J75" s="27">
        <f t="shared" si="5"/>
        <v>6630.82</v>
      </c>
      <c r="K75" s="6">
        <v>3</v>
      </c>
      <c r="L75" s="7">
        <f t="shared" ref="L75:L76" si="12">STDEV(F75:H75)</f>
        <v>333.74308027782888</v>
      </c>
      <c r="M75" s="7">
        <f t="shared" ref="M75:M76" si="13">L75/I75*100</f>
        <v>4.7783639823125839</v>
      </c>
      <c r="N75" s="37" t="str">
        <f t="shared" ref="N75:N76" si="14">IF(M75&lt;33,"ОДНОРОДНЫЕ","НЕОДНОРОДНЫЕ")</f>
        <v>ОДНОРОДНЫЕ</v>
      </c>
      <c r="O75" s="26">
        <f t="shared" si="7"/>
        <v>6630.82</v>
      </c>
      <c r="P75" s="1"/>
      <c r="Q75" s="9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</row>
    <row r="76" spans="1:245" s="12" customFormat="1" ht="43.15" customHeight="1" x14ac:dyDescent="0.2">
      <c r="A76" s="6">
        <v>66</v>
      </c>
      <c r="B76" s="21" t="s">
        <v>133</v>
      </c>
      <c r="C76" s="21" t="s">
        <v>134</v>
      </c>
      <c r="D76" s="20" t="s">
        <v>17</v>
      </c>
      <c r="E76" s="21">
        <v>1</v>
      </c>
      <c r="F76" s="26">
        <v>378.44</v>
      </c>
      <c r="G76" s="26">
        <v>416.29</v>
      </c>
      <c r="H76" s="36">
        <v>401.15</v>
      </c>
      <c r="I76" s="26">
        <f t="shared" si="11"/>
        <v>398.62666666666672</v>
      </c>
      <c r="J76" s="27">
        <f t="shared" ref="J76:J78" si="15">F76</f>
        <v>378.44</v>
      </c>
      <c r="K76" s="6">
        <v>3</v>
      </c>
      <c r="L76" s="7">
        <f t="shared" si="12"/>
        <v>19.050748891666533</v>
      </c>
      <c r="M76" s="7">
        <f t="shared" si="13"/>
        <v>4.7790954506304644</v>
      </c>
      <c r="N76" s="37" t="str">
        <f t="shared" si="14"/>
        <v>ОДНОРОДНЫЕ</v>
      </c>
      <c r="O76" s="26">
        <f t="shared" ref="O76:O78" si="16">E76*F76</f>
        <v>378.44</v>
      </c>
      <c r="P76" s="1"/>
      <c r="Q76" s="9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</row>
    <row r="77" spans="1:245" s="12" customFormat="1" ht="42" customHeight="1" x14ac:dyDescent="0.2">
      <c r="A77" s="6">
        <v>67</v>
      </c>
      <c r="B77" s="21" t="s">
        <v>135</v>
      </c>
      <c r="C77" s="21" t="s">
        <v>136</v>
      </c>
      <c r="D77" s="20" t="s">
        <v>17</v>
      </c>
      <c r="E77" s="21">
        <v>1</v>
      </c>
      <c r="F77" s="26">
        <v>4982.18</v>
      </c>
      <c r="G77" s="26">
        <v>5480.39</v>
      </c>
      <c r="H77" s="36">
        <v>5281.11</v>
      </c>
      <c r="I77" s="26">
        <f t="shared" si="8"/>
        <v>5247.8933333333334</v>
      </c>
      <c r="J77" s="27">
        <f t="shared" si="15"/>
        <v>4982.18</v>
      </c>
      <c r="K77" s="6">
        <v>3</v>
      </c>
      <c r="L77" s="7">
        <f t="shared" si="6"/>
        <v>250.76046585004846</v>
      </c>
      <c r="M77" s="7">
        <f t="shared" si="9"/>
        <v>4.7783072162934292</v>
      </c>
      <c r="N77" s="37" t="str">
        <f t="shared" si="10"/>
        <v>ОДНОРОДНЫЕ</v>
      </c>
      <c r="O77" s="26">
        <f t="shared" si="16"/>
        <v>4982.18</v>
      </c>
      <c r="P77" s="1"/>
      <c r="Q77" s="9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</row>
    <row r="78" spans="1:245" s="12" customFormat="1" ht="35.1" customHeight="1" x14ac:dyDescent="0.2">
      <c r="A78" s="6">
        <v>68</v>
      </c>
      <c r="B78" s="21" t="s">
        <v>137</v>
      </c>
      <c r="C78" s="21" t="s">
        <v>138</v>
      </c>
      <c r="D78" s="20" t="s">
        <v>17</v>
      </c>
      <c r="E78" s="21">
        <v>1</v>
      </c>
      <c r="F78" s="26">
        <v>6465.76</v>
      </c>
      <c r="G78" s="26">
        <v>7112.33</v>
      </c>
      <c r="H78" s="36">
        <v>6853.7</v>
      </c>
      <c r="I78" s="26">
        <f t="shared" si="8"/>
        <v>6810.5966666666673</v>
      </c>
      <c r="J78" s="27">
        <f t="shared" si="15"/>
        <v>6465.76</v>
      </c>
      <c r="K78" s="6">
        <v>3</v>
      </c>
      <c r="L78" s="7">
        <f t="shared" ref="L78" si="17">STDEV(F78:H78)</f>
        <v>325.43296426965298</v>
      </c>
      <c r="M78" s="7">
        <f t="shared" si="9"/>
        <v>4.7783326512701967</v>
      </c>
      <c r="N78" s="37" t="str">
        <f t="shared" si="10"/>
        <v>ОДНОРОДНЫЕ</v>
      </c>
      <c r="O78" s="26">
        <f t="shared" si="16"/>
        <v>6465.76</v>
      </c>
      <c r="P78" s="1"/>
      <c r="Q78" s="9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</row>
    <row r="79" spans="1:245" s="5" customFormat="1" ht="18" customHeight="1" x14ac:dyDescent="0.2">
      <c r="A79" s="46" t="s">
        <v>18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57">
        <f>SUM(O11:O78)</f>
        <v>598490.0399999998</v>
      </c>
      <c r="P79" s="9"/>
      <c r="Q79" s="9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pans="1:245" x14ac:dyDescent="0.25">
      <c r="O80" s="31"/>
    </row>
    <row r="81" spans="1:15" s="13" customFormat="1" ht="53.25" customHeight="1" x14ac:dyDescent="0.2">
      <c r="A81" s="50" t="s">
        <v>139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spans="1:15" s="13" customFormat="1" ht="22.5" customHeight="1" x14ac:dyDescent="0.2">
      <c r="A82" s="14"/>
      <c r="B82" s="14"/>
      <c r="C82" s="14"/>
      <c r="E82" s="15"/>
      <c r="F82" s="29"/>
      <c r="G82" s="30"/>
      <c r="H82" s="17"/>
      <c r="I82" s="17"/>
      <c r="J82" s="17"/>
      <c r="K82" s="17"/>
    </row>
    <row r="83" spans="1:15" s="13" customFormat="1" ht="26.25" customHeight="1" x14ac:dyDescent="0.2">
      <c r="A83" s="49" t="s">
        <v>19</v>
      </c>
      <c r="B83" s="49"/>
      <c r="C83" s="47">
        <v>46170</v>
      </c>
      <c r="D83" s="48"/>
      <c r="E83" s="48"/>
      <c r="F83" s="29"/>
      <c r="G83" s="30"/>
      <c r="H83" s="17"/>
      <c r="I83" s="17"/>
      <c r="J83" s="17"/>
      <c r="K83" s="16"/>
    </row>
  </sheetData>
  <mergeCells count="29">
    <mergeCell ref="A79:N79"/>
    <mergeCell ref="C83:E83"/>
    <mergeCell ref="A83:B83"/>
    <mergeCell ref="A81:O81"/>
    <mergeCell ref="K4:K5"/>
    <mergeCell ref="L4:L5"/>
    <mergeCell ref="M4:M5"/>
    <mergeCell ref="N4:N5"/>
    <mergeCell ref="O4:O5"/>
    <mergeCell ref="A4:A5"/>
    <mergeCell ref="D4:E4"/>
    <mergeCell ref="F4:H4"/>
    <mergeCell ref="I4:I5"/>
    <mergeCell ref="J4:J5"/>
    <mergeCell ref="B4:C5"/>
    <mergeCell ref="B2:O3"/>
    <mergeCell ref="A9:A10"/>
    <mergeCell ref="B9:B10"/>
    <mergeCell ref="C9:C10"/>
    <mergeCell ref="D9:E9"/>
    <mergeCell ref="F9:H9"/>
    <mergeCell ref="O9:O10"/>
    <mergeCell ref="I9:I10"/>
    <mergeCell ref="J9:J10"/>
    <mergeCell ref="K9:K10"/>
    <mergeCell ref="L9:L10"/>
    <mergeCell ref="M9:M10"/>
    <mergeCell ref="N9:N10"/>
    <mergeCell ref="B6:C6"/>
  </mergeCells>
  <conditionalFormatting sqref="N11:N78">
    <cfRule type="expression" dxfId="5" priority="4" stopIfTrue="1">
      <formula>NOT(ISERROR(SEARCH("НЕОДНОРОДНЫЕ",N11)))</formula>
    </cfRule>
    <cfRule type="expression" dxfId="4" priority="5" stopIfTrue="1">
      <formula>NOT(ISERROR(SEARCH("ОДНОРОДНЫЕ",N11)))</formula>
    </cfRule>
    <cfRule type="expression" dxfId="3" priority="6" stopIfTrue="1">
      <formula>NOT(ISERROR(SEARCH("НЕОДНОРОДНЫЕ",N11)))</formula>
    </cfRule>
  </conditionalFormatting>
  <conditionalFormatting sqref="N6">
    <cfRule type="expression" dxfId="2" priority="1" stopIfTrue="1">
      <formula>NOT(ISERROR(SEARCH("НЕОДНОРОДНЫЕ",N6)))</formula>
    </cfRule>
    <cfRule type="expression" dxfId="1" priority="2" stopIfTrue="1">
      <formula>NOT(ISERROR(SEARCH("ОДНОРОДНЫЕ",N6)))</formula>
    </cfRule>
    <cfRule type="expression" dxfId="0" priority="3" stopIfTrue="1">
      <formula>NOT(ISERROR(SEARCH("НЕОДНОРОДНЫЕ",N6)))</formula>
    </cfRule>
  </conditionalFormatting>
  <pageMargins left="0.19685039370078741" right="0.19685039370078741" top="0.78740157480314965" bottom="0.39370078740157483" header="0.19685039370078741" footer="0.19685039370078741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2026-05-29T12:32:57Z</dcterms:modified>
</cp:coreProperties>
</file>