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10.20.31.105\zakupki\Закупки 2026\березка 2026\обучение бпла\"/>
    </mc:Choice>
  </mc:AlternateContent>
  <xr:revisionPtr revIDLastSave="0" documentId="13_ncr:1_{668D326D-3E1B-4283-8CA3-FB4B99FB857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1" i="1" l="1"/>
  <c r="L11" i="1" s="1"/>
  <c r="N11" i="1" l="1"/>
  <c r="M11" i="1"/>
  <c r="N12" i="1" l="1"/>
</calcChain>
</file>

<file path=xl/sharedStrings.xml><?xml version="1.0" encoding="utf-8"?>
<sst xmlns="http://schemas.openxmlformats.org/spreadsheetml/2006/main" count="29" uniqueCount="27">
  <si>
    <t xml:space="preserve">                                                                      Обоснование начальной (максимальной) цены контракта</t>
  </si>
  <si>
    <t>Основные характеристики объекта закупки</t>
  </si>
  <si>
    <t>Поставка товара осуществляется  в соответствии с Описанием объекта закупки (к Извещению прилагается)</t>
  </si>
  <si>
    <t>Используемый метод определения начальной (максимальной) цены контракта с обоснованием:</t>
  </si>
  <si>
    <t>Начальная (максимальная) цена контракта обоснована методом сопоставимых рыночных цен (анализа рынка) в соответствии с приказом Минэкономразвития России № 567 от 02.10.2013 «Об утверждении методических рекомендаций по применению методов определения (начальной) максимальной цены, цены контракта, заключаемого с единственным поставщиком (подрядчиком, исполнителем)» и пп. в) п. 7 постановления Правительства Российской Федерации от 23 декабря 2024 г.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лиц".</t>
  </si>
  <si>
    <t>Расчет начальной (максимальной) цены контракта (Н(М)ЦК)</t>
  </si>
  <si>
    <t>№</t>
  </si>
  <si>
    <t>Наименование товара (работы, услуги)</t>
  </si>
  <si>
    <t>Ед. изм</t>
  </si>
  <si>
    <t>Кол-во</t>
  </si>
  <si>
    <t xml:space="preserve">Коммерческие предложения                                                                                                        стоимость за ед. изм. (руб.) </t>
  </si>
  <si>
    <t>Данные реестра контрактов (руб./ед.изм.)</t>
  </si>
  <si>
    <t>Оценка однородности совокупности значений выявленных цен, используемых в расчете Н(М)ЦК</t>
  </si>
  <si>
    <t xml:space="preserve">Номер сведений о контракте №___ от </t>
  </si>
  <si>
    <r>
      <t>Средняя арифметическая цена за единицу     &lt;</t>
    </r>
    <r>
      <rPr>
        <b/>
        <i/>
        <sz val="10"/>
        <rFont val="Times New Roman"/>
      </rPr>
      <t>ц</t>
    </r>
    <r>
      <rPr>
        <b/>
        <sz val="10"/>
        <rFont val="Times New Roman"/>
      </rPr>
      <t xml:space="preserve">&gt; </t>
    </r>
  </si>
  <si>
    <t>Среднее квадратичное отклонение</t>
  </si>
  <si>
    <r>
      <rPr>
        <b/>
        <sz val="10"/>
        <rFont val="Times New Roman"/>
      </rPr>
      <t xml:space="preserve">коэффициент вариации цен V (%) </t>
    </r>
    <r>
      <rPr>
        <b/>
        <i/>
        <sz val="10"/>
        <rFont val="Times New Roman"/>
      </rPr>
      <t>(не должен превышать 33%)</t>
    </r>
  </si>
  <si>
    <t>В результате проведенного расчета Н(М)ЦК контракта составила:</t>
  </si>
  <si>
    <t>рублей</t>
  </si>
  <si>
    <t xml:space="preserve">Стоимость (руб.) </t>
  </si>
  <si>
    <t>Приложение № 1 к извещению о проведению аукциона в электронной форме</t>
  </si>
  <si>
    <t xml:space="preserve">Предмет закупки: Оказание услуги по повышению квалификации по подготовке специалистов в области использования беспилотных летательных аппаратов (БПЛА) для отрасли сельского хозяйства </t>
  </si>
  <si>
    <t xml:space="preserve">Оказание услуги по повышению квалификации по подготовке специалистов в области использования беспилотных летательных аппаратов (БПЛА) для отрасли сельского хозяйства </t>
  </si>
  <si>
    <t>чел.</t>
  </si>
  <si>
    <t>Коммерческое предложение № 1 от 04.06.2026</t>
  </si>
  <si>
    <t>Коммерческое предложение № 2 от 27.04.2026</t>
  </si>
  <si>
    <t>Коммерческое предложение № 1 от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</si>
</sst>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"/>
    <numFmt numFmtId="166" formatCode="_-* #,##0.0\ _₽_-;\-* #,##0.0\ _₽_-;_-* &quot;-&quot;??\ _₽_-;_-@_-"/>
  </numFmts>
  <fonts count="19" x14ac:knownFonts="1">
    <font>
      <sz val="11"/>
      <color theme="1"/>
      <name val="Calibri"/>
      <scheme val="minor"/>
    </font>
    <font>
      <sz val="10"/>
      <name val="Helv"/>
    </font>
    <font>
      <sz val="11"/>
      <color theme="1"/>
      <name val="Calibri"/>
    </font>
    <font>
      <sz val="10"/>
      <name val="Times New Roman"/>
    </font>
    <font>
      <sz val="12"/>
      <name val="Times New Roman"/>
    </font>
    <font>
      <sz val="11"/>
      <color theme="1"/>
      <name val="Times New Roman"/>
    </font>
    <font>
      <sz val="11"/>
      <name val="Times New Roman"/>
    </font>
    <font>
      <b/>
      <sz val="12"/>
      <name val="Times New Roman"/>
    </font>
    <font>
      <sz val="12"/>
      <name val="Calibri"/>
    </font>
    <font>
      <sz val="10"/>
      <name val="Calibri"/>
    </font>
    <font>
      <b/>
      <sz val="14"/>
      <name val="Times New Roman"/>
    </font>
    <font>
      <b/>
      <sz val="10"/>
      <name val="Times New Roman"/>
    </font>
    <font>
      <sz val="10"/>
      <color theme="1"/>
      <name val="Calibri"/>
      <scheme val="minor"/>
    </font>
    <font>
      <b/>
      <sz val="11"/>
      <name val="Times New Roman"/>
    </font>
    <font>
      <sz val="11"/>
      <color theme="1"/>
      <name val="Calibri"/>
      <scheme val="minor"/>
    </font>
    <font>
      <b/>
      <i/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6">
    <xf numFmtId="0" fontId="0" fillId="0" borderId="0"/>
    <xf numFmtId="0" fontId="1" fillId="0" borderId="0"/>
    <xf numFmtId="0" fontId="14" fillId="2" borderId="0"/>
    <xf numFmtId="0" fontId="2" fillId="0" borderId="0"/>
    <xf numFmtId="0" fontId="16" fillId="0" borderId="0"/>
    <xf numFmtId="164" fontId="16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2" fontId="17" fillId="0" borderId="1" xfId="4" applyNumberFormat="1" applyFont="1" applyBorder="1" applyAlignment="1">
      <alignment horizontal="center" vertical="center"/>
    </xf>
    <xf numFmtId="2" fontId="18" fillId="0" borderId="1" xfId="4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5" fontId="13" fillId="0" borderId="1" xfId="0" applyNumberFormat="1" applyFont="1" applyBorder="1" applyAlignment="1" applyProtection="1">
      <alignment horizontal="center" vertical="center"/>
      <protection locked="0"/>
    </xf>
    <xf numFmtId="166" fontId="17" fillId="0" borderId="1" xfId="5" applyNumberFormat="1" applyFont="1" applyBorder="1" applyAlignment="1">
      <alignment horizontal="center" vertical="center"/>
    </xf>
  </cellXfs>
  <cellStyles count="6">
    <cellStyle name=" 1" xfId="1" xr:uid="{00000000-0005-0000-0000-000000000000}"/>
    <cellStyle name="20% — акцент1" xfId="2" builtinId="30"/>
    <cellStyle name="Обычный" xfId="0" builtinId="0"/>
    <cellStyle name="Обычный 2" xfId="3" xr:uid="{00000000-0005-0000-0000-000003000000}"/>
    <cellStyle name="Обычный 3" xfId="4" xr:uid="{BBBDE157-032E-4FEB-AF76-4FAC932A4698}"/>
    <cellStyle name="Финансовый 2" xfId="5" xr:uid="{3B4AA244-D3F6-4DEF-9AED-5FDF56A5C0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18024</xdr:colOff>
      <xdr:row>9</xdr:row>
      <xdr:rowOff>592371</xdr:rowOff>
    </xdr:from>
    <xdr:to>
      <xdr:col>13</xdr:col>
      <xdr:colOff>36841</xdr:colOff>
      <xdr:row>9</xdr:row>
      <xdr:rowOff>942860</xdr:rowOff>
    </xdr:to>
    <xdr:pic>
      <xdr:nvPicPr>
        <xdr:cNvPr id="2768" name="Picture 1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8952475" y="3602271"/>
          <a:ext cx="1190391" cy="350489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1047749</xdr:colOff>
      <xdr:row>9</xdr:row>
      <xdr:rowOff>510590</xdr:rowOff>
    </xdr:from>
    <xdr:to>
      <xdr:col>12</xdr:col>
      <xdr:colOff>18024</xdr:colOff>
      <xdr:row>9</xdr:row>
      <xdr:rowOff>942860</xdr:rowOff>
    </xdr:to>
    <xdr:pic>
      <xdr:nvPicPr>
        <xdr:cNvPr id="2769" name="Picture 2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7810499" y="3520490"/>
          <a:ext cx="1141975" cy="4322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15"/>
  <sheetViews>
    <sheetView tabSelected="1" topLeftCell="A9" zoomScale="130" zoomScaleNormal="130" workbookViewId="0">
      <selection activeCell="G22" sqref="G22"/>
    </sheetView>
  </sheetViews>
  <sheetFormatPr defaultColWidth="9.140625" defaultRowHeight="12.75" customHeight="1" x14ac:dyDescent="0.25"/>
  <cols>
    <col min="1" max="1" width="3.140625" style="2" customWidth="1"/>
    <col min="2" max="2" width="25.85546875" style="2" customWidth="1"/>
    <col min="3" max="3" width="5.85546875" style="2" customWidth="1"/>
    <col min="4" max="4" width="8.5703125" style="2" customWidth="1"/>
    <col min="5" max="5" width="21" style="2" customWidth="1"/>
    <col min="6" max="6" width="18.42578125" style="2" customWidth="1"/>
    <col min="7" max="7" width="18.5703125" style="2" customWidth="1"/>
    <col min="8" max="10" width="11.7109375" style="2" hidden="1" customWidth="1"/>
    <col min="11" max="11" width="15.7109375" style="2" customWidth="1"/>
    <col min="12" max="12" width="16.85546875" style="2" customWidth="1"/>
    <col min="13" max="13" width="17.5703125" style="2" customWidth="1"/>
    <col min="14" max="14" width="18.5703125" style="2" customWidth="1"/>
    <col min="15" max="255" width="9.140625" style="2" customWidth="1"/>
    <col min="256" max="16384" width="9.140625" style="1"/>
  </cols>
  <sheetData>
    <row r="1" spans="1:18" ht="63" hidden="1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1:18" ht="52.5" hidden="1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3" spans="1:18" ht="36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27" t="s">
        <v>20</v>
      </c>
      <c r="M3" s="27"/>
      <c r="N3" s="27"/>
    </row>
    <row r="4" spans="1:18" s="4" customFormat="1" ht="21" customHeight="1" x14ac:dyDescent="0.25">
      <c r="B4" s="28" t="s">
        <v>0</v>
      </c>
      <c r="C4" s="29"/>
      <c r="D4" s="29"/>
      <c r="E4" s="29"/>
      <c r="F4" s="29"/>
      <c r="G4" s="29"/>
      <c r="H4" s="29"/>
      <c r="I4" s="29"/>
      <c r="J4" s="29"/>
      <c r="K4" s="30"/>
      <c r="L4" s="30"/>
    </row>
    <row r="5" spans="1:18" s="4" customFormat="1" ht="43.5" customHeight="1" x14ac:dyDescent="0.25">
      <c r="A5" s="31" t="s">
        <v>21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3"/>
    </row>
    <row r="6" spans="1:18" s="4" customFormat="1" ht="28.9" customHeight="1" x14ac:dyDescent="0.25">
      <c r="A6" s="34" t="s">
        <v>1</v>
      </c>
      <c r="B6" s="35"/>
      <c r="C6" s="35"/>
      <c r="D6" s="35"/>
      <c r="E6" s="34" t="s">
        <v>2</v>
      </c>
      <c r="F6" s="36"/>
      <c r="G6" s="36"/>
      <c r="H6" s="36"/>
      <c r="I6" s="36"/>
      <c r="J6" s="36"/>
      <c r="K6" s="36"/>
      <c r="L6" s="36"/>
      <c r="M6" s="35"/>
      <c r="N6" s="35"/>
    </row>
    <row r="7" spans="1:18" s="4" customFormat="1" ht="86.25" customHeight="1" x14ac:dyDescent="0.25">
      <c r="A7" s="34" t="s">
        <v>3</v>
      </c>
      <c r="B7" s="35"/>
      <c r="C7" s="35"/>
      <c r="D7" s="35"/>
      <c r="E7" s="34" t="s">
        <v>4</v>
      </c>
      <c r="F7" s="36"/>
      <c r="G7" s="36"/>
      <c r="H7" s="36"/>
      <c r="I7" s="36"/>
      <c r="J7" s="36"/>
      <c r="K7" s="36"/>
      <c r="L7" s="36"/>
      <c r="M7" s="35"/>
      <c r="N7" s="35"/>
    </row>
    <row r="8" spans="1:18" ht="26.25" customHeight="1" x14ac:dyDescent="0.25">
      <c r="A8" s="37" t="s">
        <v>5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8" ht="28.5" customHeight="1" x14ac:dyDescent="0.25">
      <c r="A9" s="48" t="s">
        <v>6</v>
      </c>
      <c r="B9" s="48" t="s">
        <v>7</v>
      </c>
      <c r="C9" s="48" t="s">
        <v>8</v>
      </c>
      <c r="D9" s="48" t="s">
        <v>9</v>
      </c>
      <c r="E9" s="38" t="s">
        <v>10</v>
      </c>
      <c r="F9" s="39"/>
      <c r="G9" s="40"/>
      <c r="H9" s="38" t="s">
        <v>11</v>
      </c>
      <c r="I9" s="39"/>
      <c r="J9" s="40"/>
      <c r="K9" s="41" t="s">
        <v>12</v>
      </c>
      <c r="L9" s="42"/>
      <c r="M9" s="43"/>
      <c r="N9" s="44" t="s">
        <v>19</v>
      </c>
    </row>
    <row r="10" spans="1:18" ht="78" customHeight="1" x14ac:dyDescent="0.25">
      <c r="A10" s="49"/>
      <c r="B10" s="49"/>
      <c r="C10" s="50"/>
      <c r="D10" s="50"/>
      <c r="E10" s="5" t="s">
        <v>24</v>
      </c>
      <c r="F10" s="24" t="s">
        <v>25</v>
      </c>
      <c r="G10" s="24" t="s">
        <v>26</v>
      </c>
      <c r="H10" s="6" t="s">
        <v>13</v>
      </c>
      <c r="I10" s="6" t="s">
        <v>13</v>
      </c>
      <c r="J10" s="6" t="s">
        <v>13</v>
      </c>
      <c r="K10" s="6" t="s">
        <v>14</v>
      </c>
      <c r="L10" s="7" t="s">
        <v>15</v>
      </c>
      <c r="M10" s="7" t="s">
        <v>16</v>
      </c>
      <c r="N10" s="45"/>
    </row>
    <row r="11" spans="1:18" s="8" customFormat="1" ht="89.25" x14ac:dyDescent="0.25">
      <c r="A11" s="9">
        <v>1</v>
      </c>
      <c r="B11" s="9" t="s">
        <v>22</v>
      </c>
      <c r="C11" s="10" t="s">
        <v>23</v>
      </c>
      <c r="D11" s="10">
        <v>3</v>
      </c>
      <c r="E11" s="11">
        <v>67550.53</v>
      </c>
      <c r="F11" s="11">
        <v>67550.53</v>
      </c>
      <c r="G11" s="11">
        <v>67550.53</v>
      </c>
      <c r="H11" s="12"/>
      <c r="I11" s="13"/>
      <c r="J11" s="13"/>
      <c r="K11" s="22">
        <f>ROUND((E11+F11+G11)/3,2)</f>
        <v>67550.53</v>
      </c>
      <c r="L11" s="22">
        <f>SQRT(((SUM((POWER(E11-K11,2)),(POWER(F11-K11,2)),(POWER(G11-K11,2)))/(COLUMNS(E11:G11)-1))))</f>
        <v>0</v>
      </c>
      <c r="M11" s="23">
        <f>L11/K11*100</f>
        <v>0</v>
      </c>
      <c r="N11" s="52">
        <f>K11*D11</f>
        <v>202651.59</v>
      </c>
      <c r="P11" s="2"/>
      <c r="Q11" s="2"/>
      <c r="R11" s="2"/>
    </row>
    <row r="12" spans="1:18" s="14" customFormat="1" ht="15.75" customHeight="1" x14ac:dyDescent="0.25">
      <c r="B12" s="1"/>
      <c r="C12" s="15"/>
      <c r="D12" s="15"/>
      <c r="N12" s="51">
        <f>SUM(N11:N11)</f>
        <v>202651.59</v>
      </c>
    </row>
    <row r="13" spans="1:18" s="14" customFormat="1" ht="18.75" customHeight="1" x14ac:dyDescent="0.25">
      <c r="A13" s="46" t="s">
        <v>17</v>
      </c>
      <c r="B13" s="46"/>
      <c r="C13" s="46"/>
      <c r="D13" s="46"/>
      <c r="E13" s="46"/>
      <c r="F13" s="46"/>
      <c r="G13" s="46"/>
      <c r="H13" s="46"/>
      <c r="I13" s="46"/>
      <c r="J13" s="46"/>
      <c r="K13" s="51">
        <v>202651.6</v>
      </c>
      <c r="L13" s="18" t="s">
        <v>18</v>
      </c>
      <c r="M13" s="18"/>
    </row>
    <row r="14" spans="1:18" s="14" customFormat="1" ht="18" customHeight="1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7"/>
      <c r="L14" s="18"/>
      <c r="M14" s="18"/>
    </row>
    <row r="15" spans="1:18" ht="26.25" customHeight="1" x14ac:dyDescent="0.25">
      <c r="A15" s="18"/>
      <c r="B15" s="19"/>
      <c r="C15" s="20"/>
      <c r="D15" s="20"/>
      <c r="E15" s="47"/>
      <c r="F15" s="47"/>
      <c r="G15" s="47"/>
      <c r="K15" s="21"/>
      <c r="L15" s="20"/>
      <c r="M15" s="20"/>
    </row>
  </sheetData>
  <mergeCells count="20">
    <mergeCell ref="H9:J9"/>
    <mergeCell ref="K9:M9"/>
    <mergeCell ref="N9:N10"/>
    <mergeCell ref="A13:J13"/>
    <mergeCell ref="E15:G15"/>
    <mergeCell ref="A9:A10"/>
    <mergeCell ref="B9:B10"/>
    <mergeCell ref="C9:C10"/>
    <mergeCell ref="D9:D10"/>
    <mergeCell ref="E9:G9"/>
    <mergeCell ref="A6:D6"/>
    <mergeCell ref="E6:N6"/>
    <mergeCell ref="A7:D7"/>
    <mergeCell ref="E7:N7"/>
    <mergeCell ref="A8:N8"/>
    <mergeCell ref="A1:M2"/>
    <mergeCell ref="N1:N2"/>
    <mergeCell ref="L3:N3"/>
    <mergeCell ref="B4:L4"/>
    <mergeCell ref="A5:N5"/>
  </mergeCells>
  <pageMargins left="0.27952755905511811" right="0.19685039370078738" top="0.16929133858267714" bottom="0.25196850393700787" header="0.31496099999999999" footer="0.31496099999999999"/>
  <pageSetup paperSize="9" scale="1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Верховская Елена</dc:creator>
  <cp:lastModifiedBy>user1</cp:lastModifiedBy>
  <cp:revision>29</cp:revision>
  <dcterms:created xsi:type="dcterms:W3CDTF">2014-01-15T18:15:00Z</dcterms:created>
  <dcterms:modified xsi:type="dcterms:W3CDTF">2026-07-03T11:18:53Z</dcterms:modified>
  <cp:version>917504</cp:version>
</cp:coreProperties>
</file>