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026 год" sheetId="1" state="visible" r:id="rId1"/>
  </sheets>
  <definedNames>
    <definedName name="_xlnm.Print_Area" localSheetId="0">'2026 год'!$B$1:$Q$17</definedName>
  </definedNames>
  <calcPr refMode="R1C1"/>
</workbook>
</file>

<file path=xl/sharedStrings.xml><?xml version="1.0" encoding="utf-8"?>
<sst xmlns="http://schemas.openxmlformats.org/spreadsheetml/2006/main" count="31" uniqueCount="31">
  <si>
    <t xml:space="preserve">Обоснование начальной (максимальной) цены контракта, заключаемого с единственным поставщиком (подрядчиком, исполнителем) (НМЦК(ЦК)
</t>
  </si>
  <si>
    <r>
      <rPr>
        <b/>
        <sz val="12"/>
        <rFont val="Times New Roman"/>
      </rPr>
      <t xml:space="preserve">Дата подготовки обоснования (НМЦК(ЦК):</t>
    </r>
    <r>
      <rPr>
        <sz val="12"/>
        <rFont val="Times New Roman"/>
      </rPr>
      <t xml:space="preserve"> 21.07.2026</t>
    </r>
  </si>
  <si>
    <r>
      <rPr>
        <b/>
        <sz val="12"/>
        <rFont val="Times New Roman"/>
      </rPr>
      <t xml:space="preserve">Предмет контракта</t>
    </r>
    <r>
      <rPr>
        <sz val="12"/>
        <rFont val="Times New Roman"/>
      </rPr>
      <t xml:space="preserve">: Оказание метрологических услуг по поверке средств измерений</t>
    </r>
  </si>
  <si>
    <r>
      <rPr>
        <b/>
        <sz val="12"/>
        <rFont val="Times New Roman"/>
      </rPr>
      <t xml:space="preserve">Используемый метод определения (НМЦК(ЦК)</t>
    </r>
    <r>
      <rPr>
        <sz val="12"/>
        <rFont val="Times New Roman"/>
      </rPr>
      <t xml:space="preserve">: метод сопоставимых рыночных цен (анализа рынка)</t>
    </r>
  </si>
  <si>
    <r>
      <rPr>
        <b/>
        <sz val="12"/>
        <rFont val="Times New Roman"/>
      </rPr>
      <t xml:space="preserve">Реквизиты запросов ценовой информации (в т.ч. в ЕИС): </t>
    </r>
    <r>
      <rPr>
        <sz val="12"/>
        <rFont val="Times New Roman"/>
      </rPr>
      <t xml:space="preserve">от  01.07.2026 №57-22-34/4048  , запрос цен на ЕИС от 06.07.2026 №0862100005126000519</t>
    </r>
  </si>
  <si>
    <t xml:space="preserve">№ п/п</t>
  </si>
  <si>
    <t xml:space="preserve">Наименование товара, работы, услуги по КТРУ</t>
  </si>
  <si>
    <t xml:space="preserve">Наименование товара, работы, услуги согласно описанию объекта закупки</t>
  </si>
  <si>
    <t xml:space="preserve">Ед. изм</t>
  </si>
  <si>
    <t>Кол-во</t>
  </si>
  <si>
    <t xml:space="preserve">Расчет НМЦК(ЦК)</t>
  </si>
  <si>
    <r>
      <rPr>
        <b/>
        <sz val="9"/>
        <color indexed="64"/>
        <rFont val="Times New Roman"/>
      </rPr>
      <t xml:space="preserve">Всего НМЦК(ЦК)  с учетом ЛБО (руб.)    </t>
    </r>
    <r>
      <rPr>
        <sz val="9"/>
        <color indexed="64"/>
        <rFont val="Times New Roman"/>
      </rPr>
      <t xml:space="preserve">                         </t>
    </r>
  </si>
  <si>
    <t xml:space="preserve">Ценовые значения анализа рынка</t>
  </si>
  <si>
    <t xml:space="preserve">Данные реестра контрактов (руб./ед.изм.)</t>
  </si>
  <si>
    <t xml:space="preserve">Данные статистики</t>
  </si>
  <si>
    <t xml:space="preserve">Коэффициент вариации (v)</t>
  </si>
  <si>
    <t xml:space="preserve">Среднерыночная цена за единицу (руб.)</t>
  </si>
  <si>
    <t xml:space="preserve">Итоговое значение НМЦК(ЦК) (руб.)</t>
  </si>
  <si>
    <t xml:space="preserve">Источник №1 вх. от 11.07.2026 №7073                             </t>
  </si>
  <si>
    <t xml:space="preserve">Источник №2 вх. от 21.07.2026 №7072</t>
  </si>
  <si>
    <t xml:space="preserve">Источник №3  вх. от 21.07.2026 №7074</t>
  </si>
  <si>
    <t xml:space="preserve">Номер сведений о контракте №___ от </t>
  </si>
  <si>
    <t xml:space="preserve">Цена за ед. (руб.)</t>
  </si>
  <si>
    <t>-</t>
  </si>
  <si>
    <t xml:space="preserve">Поверка штангенциркуля </t>
  </si>
  <si>
    <t xml:space="preserve">усл. Ед.</t>
  </si>
  <si>
    <t xml:space="preserve">Поверка дальномера лазерного </t>
  </si>
  <si>
    <t xml:space="preserve">Поверка дальномера лазерного</t>
  </si>
  <si>
    <t xml:space="preserve">Поверка микроомметра</t>
  </si>
  <si>
    <t xml:space="preserve">Поверка рулетки</t>
  </si>
  <si>
    <t xml:space="preserve">Поверка курвиметра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</si>
</sst>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;[Red]0.00"/>
  </numFmts>
  <fonts count="12">
    <font>
      <sz val="11.000000"/>
      <color theme="1"/>
      <name val="Calibri"/>
      <scheme val="minor"/>
    </font>
    <font>
      <sz val="10.000000"/>
      <color theme="1"/>
      <name val="Times New Roman"/>
    </font>
    <font>
      <b/>
      <sz val="14.000000"/>
      <name val="Times New Roman"/>
    </font>
    <font>
      <sz val="12.000000"/>
      <name val="Times New Roman"/>
    </font>
    <font>
      <b/>
      <sz val="9.000000"/>
      <color indexed="64"/>
      <name val="Times New Roman"/>
    </font>
    <font>
      <sz val="9.000000"/>
      <color indexed="64"/>
      <name val="Times New Roman"/>
    </font>
    <font>
      <b/>
      <sz val="9.000000"/>
      <name val="Times New Roman"/>
    </font>
    <font>
      <sz val="11.000000"/>
      <color theme="1"/>
      <name val="Times New Roman"/>
    </font>
    <font>
      <sz val="11.000000"/>
      <color indexed="64"/>
      <name val="Times New Roman"/>
    </font>
    <font>
      <sz val="9.000000"/>
      <name val="Times New Roman"/>
    </font>
    <font>
      <sz val="10.000000"/>
      <color indexed="64"/>
      <name val="Times New Roman"/>
    </font>
    <font>
      <b/>
      <sz val="10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3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5" fillId="0" borderId="2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6" fillId="0" borderId="5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center" wrapText="1"/>
    </xf>
    <xf fontId="6" fillId="2" borderId="7" numFmtId="0" xfId="0" applyFont="1" applyFill="1" applyBorder="1" applyAlignment="1">
      <alignment horizontal="center" vertical="center" wrapText="1"/>
    </xf>
    <xf fontId="4" fillId="0" borderId="7" numFmtId="0" xfId="0" applyFont="1" applyBorder="1" applyAlignment="1">
      <alignment horizontal="center" vertical="top" wrapText="1"/>
    </xf>
    <xf fontId="4" fillId="0" borderId="8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 vertical="center" wrapText="1"/>
    </xf>
    <xf fontId="4" fillId="0" borderId="7" numFmtId="0" xfId="0" applyFont="1" applyBorder="1" applyAlignment="1">
      <alignment horizontal="center" vertical="center" wrapText="1"/>
    </xf>
    <xf fontId="6" fillId="0" borderId="8" numFmtId="0" xfId="0" applyFont="1" applyBorder="1" applyAlignment="1">
      <alignment horizontal="center" vertical="center" wrapText="1"/>
    </xf>
    <xf fontId="5" fillId="0" borderId="8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 wrapText="1"/>
    </xf>
    <xf fontId="8" fillId="0" borderId="8" numFmtId="0" xfId="0" applyFont="1" applyBorder="1" applyAlignment="1">
      <alignment horizontal="center" vertical="center" wrapText="1"/>
    </xf>
    <xf fontId="5" fillId="0" borderId="9" numFmtId="0" xfId="0" applyFont="1" applyBorder="1" applyAlignment="1">
      <alignment horizontal="center" vertical="center" wrapText="1"/>
    </xf>
    <xf fontId="9" fillId="0" borderId="10" numFmtId="2" xfId="0" applyNumberFormat="1" applyFont="1" applyBorder="1" applyAlignment="1">
      <alignment horizontal="center" vertical="center" wrapText="1"/>
    </xf>
    <xf fontId="10" fillId="0" borderId="7" numFmtId="2" xfId="0" applyNumberFormat="1" applyFont="1" applyBorder="1" applyAlignment="1">
      <alignment horizontal="center" vertical="center" wrapText="1"/>
    </xf>
    <xf fontId="1" fillId="0" borderId="7" numFmtId="2" xfId="0" applyNumberFormat="1" applyFont="1" applyBorder="1" applyAlignment="1">
      <alignment horizontal="center" vertical="center"/>
    </xf>
    <xf fontId="4" fillId="0" borderId="2" numFmtId="160" xfId="0" applyNumberFormat="1" applyFont="1" applyBorder="1" applyAlignment="1">
      <alignment horizontal="center" vertical="center" wrapText="1"/>
    </xf>
    <xf fontId="4" fillId="0" borderId="6" numFmtId="160" xfId="0" applyNumberFormat="1" applyFont="1" applyBorder="1" applyAlignment="1">
      <alignment horizontal="center" vertical="center" wrapText="1"/>
    </xf>
    <xf fontId="5" fillId="0" borderId="7" numFmtId="0" xfId="0" applyFont="1" applyBorder="1" applyAlignment="1">
      <alignment horizontal="center" vertical="center" wrapText="1"/>
    </xf>
    <xf fontId="9" fillId="0" borderId="7" numFmtId="0" xfId="0" applyFont="1" applyBorder="1" applyAlignment="1">
      <alignment horizontal="center" vertical="center" wrapText="1"/>
    </xf>
    <xf fontId="4" fillId="0" borderId="8" numFmtId="160" xfId="0" applyNumberFormat="1" applyFont="1" applyBorder="1" applyAlignment="1">
      <alignment horizontal="center" vertical="center" wrapText="1"/>
    </xf>
    <xf fontId="1" fillId="0" borderId="0" numFmtId="2" xfId="0" applyNumberFormat="1" applyFont="1"/>
    <xf fontId="11" fillId="0" borderId="0" numFmtId="2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media1.svg"/><Relationship Id="rId3" Type="http://schemas.openxmlformats.org/officeDocument/2006/relationships/image" Target="../media/image2.wmf"/><Relationship Id="rId4" Type="http://schemas.openxmlformats.org/officeDocument/2006/relationships/image" Target="../media/media2.svg"/><Relationship Id="rId5" Type="http://schemas.openxmlformats.org/officeDocument/2006/relationships/image" Target="../media/image3.wmf"/><Relationship Id="rId6" Type="http://schemas.openxmlformats.org/officeDocument/2006/relationships/image" Target="../media/media3.svg"/><Relationship Id="rId7" Type="http://schemas.openxmlformats.org/officeDocument/2006/relationships/image" Target="../media/image4.wmf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15</xdr:col>
      <xdr:colOff>76870</xdr:colOff>
      <xdr:row>7</xdr:row>
      <xdr:rowOff>0</xdr:rowOff>
    </xdr:from>
    <xdr:to>
      <xdr:col>15</xdr:col>
      <xdr:colOff>728869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6791995" y="2968073"/>
          <a:ext cx="651999" cy="2898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14</xdr:col>
      <xdr:colOff>83112</xdr:colOff>
      <xdr:row>7</xdr:row>
      <xdr:rowOff>0</xdr:rowOff>
    </xdr:from>
    <xdr:to>
      <xdr:col>14</xdr:col>
      <xdr:colOff>694911</xdr:colOff>
      <xdr:row>7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5979087" y="2889802"/>
          <a:ext cx="611798" cy="3350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16</xdr:col>
      <xdr:colOff>126331</xdr:colOff>
      <xdr:row>6</xdr:row>
      <xdr:rowOff>1359763</xdr:rowOff>
    </xdr:from>
    <xdr:to>
      <xdr:col>16</xdr:col>
      <xdr:colOff>1337662</xdr:colOff>
      <xdr:row>6</xdr:row>
      <xdr:rowOff>1661791</xdr:rowOff>
    </xdr:to>
    <xdr:pic>
      <xdr:nvPicPr>
        <xdr:cNvPr id="4" name="Picture 5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7651081" y="3350488"/>
          <a:ext cx="1211331" cy="3020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16</xdr:col>
      <xdr:colOff>192719</xdr:colOff>
      <xdr:row>6</xdr:row>
      <xdr:rowOff>1131996</xdr:rowOff>
    </xdr:from>
    <xdr:to>
      <xdr:col>16</xdr:col>
      <xdr:colOff>345119</xdr:colOff>
      <xdr:row>6</xdr:row>
      <xdr:rowOff>1360595</xdr:rowOff>
    </xdr:to>
    <xdr:pic>
      <xdr:nvPicPr>
        <xdr:cNvPr id="5" name="Picture 6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7717469" y="3122721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H18" activeCellId="0" sqref="H18"/>
    </sheetView>
  </sheetViews>
  <sheetFormatPr defaultColWidth="9.140625" defaultRowHeight="14.25"/>
  <cols>
    <col customWidth="1" min="1" max="1" style="1" width="2.7109375"/>
    <col customWidth="1" min="2" max="2" style="1" width="6"/>
    <col customWidth="1" min="3" max="3" style="1" width="43.140625"/>
    <col customWidth="1" min="4" max="4" style="1" width="41"/>
    <col customWidth="1" min="5" max="5" style="1" width="9.7109375"/>
    <col customWidth="1" min="6" max="6" style="1" width="4.85546875"/>
    <col customWidth="1" min="7" max="7" style="1" width="12.85546875"/>
    <col customWidth="1" min="8" max="8" style="1" width="12.7109375"/>
    <col customWidth="1" min="9" max="9" style="1" width="12.85546875"/>
    <col customWidth="1" hidden="1" min="10" max="11" style="1" width="11.7109375"/>
    <col customWidth="1" min="12" max="12" style="1" width="0.140625"/>
    <col customWidth="1" hidden="1" min="13" max="13" style="1" width="0.42578125"/>
    <col customWidth="1" min="14" max="14" style="1" width="15.42578125"/>
    <col customWidth="1" min="15" max="15" style="1" width="12.28515625"/>
    <col customWidth="1" min="16" max="16" style="1" width="12.140625"/>
    <col customWidth="1" min="17" max="17" style="1" width="22.140625"/>
    <col bestFit="1" customWidth="1" min="18" max="18" style="1" width="9.85546875"/>
    <col bestFit="1" customWidth="1" min="19" max="19" style="1" width="11.28515625"/>
    <col min="20" max="16384" style="1" width="9.140625"/>
  </cols>
  <sheetData>
    <row r="1" ht="65.25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7.25" customHeight="1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8.5" customHeight="1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26.25" customHeight="1"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18.75" customHeight="1">
      <c r="B5" s="3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ht="18.75" customHeight="1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ht="18" customHeight="1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6" t="s">
        <v>10</v>
      </c>
      <c r="H7" s="7"/>
      <c r="I7" s="7"/>
      <c r="J7" s="7"/>
      <c r="K7" s="7"/>
      <c r="L7" s="7"/>
      <c r="M7" s="7"/>
      <c r="N7" s="7"/>
      <c r="O7" s="7"/>
      <c r="P7" s="8"/>
      <c r="Q7" s="9" t="s">
        <v>11</v>
      </c>
    </row>
    <row r="8" ht="39" customHeight="1">
      <c r="B8" s="10"/>
      <c r="C8" s="10"/>
      <c r="D8" s="10"/>
      <c r="E8" s="10"/>
      <c r="F8" s="10"/>
      <c r="G8" s="11" t="s">
        <v>12</v>
      </c>
      <c r="H8" s="12"/>
      <c r="I8" s="13"/>
      <c r="J8" s="14" t="s">
        <v>13</v>
      </c>
      <c r="K8" s="15"/>
      <c r="L8" s="16"/>
      <c r="M8" s="5" t="s">
        <v>14</v>
      </c>
      <c r="N8" s="5" t="s">
        <v>15</v>
      </c>
      <c r="O8" s="5" t="s">
        <v>16</v>
      </c>
      <c r="P8" s="5" t="s">
        <v>17</v>
      </c>
      <c r="Q8" s="17"/>
    </row>
    <row r="9" ht="51" customHeight="1">
      <c r="B9" s="10"/>
      <c r="C9" s="10"/>
      <c r="D9" s="10"/>
      <c r="E9" s="10"/>
      <c r="F9" s="10"/>
      <c r="G9" s="18" t="s">
        <v>18</v>
      </c>
      <c r="H9" s="18" t="s">
        <v>19</v>
      </c>
      <c r="I9" s="18" t="s">
        <v>20</v>
      </c>
      <c r="J9" s="19" t="s">
        <v>21</v>
      </c>
      <c r="K9" s="19" t="s">
        <v>21</v>
      </c>
      <c r="L9" s="19" t="s">
        <v>21</v>
      </c>
      <c r="M9" s="20"/>
      <c r="N9" s="10"/>
      <c r="O9" s="10"/>
      <c r="P9" s="10"/>
      <c r="Q9" s="17"/>
    </row>
    <row r="10" ht="27" customHeight="1">
      <c r="B10" s="10"/>
      <c r="C10" s="10"/>
      <c r="D10" s="10"/>
      <c r="E10" s="10"/>
      <c r="F10" s="10"/>
      <c r="G10" s="21" t="s">
        <v>22</v>
      </c>
      <c r="H10" s="21" t="s">
        <v>22</v>
      </c>
      <c r="I10" s="21" t="s">
        <v>22</v>
      </c>
      <c r="J10" s="19"/>
      <c r="K10" s="19"/>
      <c r="L10" s="19"/>
      <c r="M10" s="22"/>
      <c r="N10" s="10"/>
      <c r="O10" s="10"/>
      <c r="P10" s="10"/>
      <c r="Q10" s="17"/>
    </row>
    <row r="11" ht="23.25" customHeight="1">
      <c r="B11" s="20"/>
      <c r="C11" s="20"/>
      <c r="D11" s="20"/>
      <c r="E11" s="20"/>
      <c r="F11" s="20"/>
      <c r="G11" s="23"/>
      <c r="H11" s="23"/>
      <c r="I11" s="23"/>
      <c r="J11" s="19"/>
      <c r="K11" s="19"/>
      <c r="L11" s="19"/>
      <c r="M11" s="22"/>
      <c r="N11" s="20"/>
      <c r="O11" s="20"/>
      <c r="P11" s="20"/>
      <c r="Q11" s="24"/>
    </row>
    <row r="12" ht="41.25" customHeight="1">
      <c r="B12" s="24">
        <v>1</v>
      </c>
      <c r="C12" s="25" t="s">
        <v>23</v>
      </c>
      <c r="D12" s="26" t="s">
        <v>24</v>
      </c>
      <c r="E12" s="27" t="s">
        <v>25</v>
      </c>
      <c r="F12" s="24">
        <v>1</v>
      </c>
      <c r="G12" s="28">
        <v>900</v>
      </c>
      <c r="H12" s="28">
        <v>617.32000000000005</v>
      </c>
      <c r="I12" s="28">
        <v>500</v>
      </c>
      <c r="J12" s="19"/>
      <c r="K12" s="19"/>
      <c r="L12" s="19"/>
      <c r="M12" s="22"/>
      <c r="N12" s="29">
        <f t="shared" ref="N12:N17" si="0">(STDEV(G12:I12)/O12)*100</f>
        <v>30.577858856887879</v>
      </c>
      <c r="O12" s="30">
        <f t="shared" ref="O12:O17" si="1">AVERAGE(G12:I12)</f>
        <v>672.44000000000005</v>
      </c>
      <c r="P12" s="30">
        <f t="shared" ref="P12:P17" si="2">F12*O12</f>
        <v>672.44000000000005</v>
      </c>
      <c r="Q12" s="31">
        <v>18448.560000000001</v>
      </c>
    </row>
    <row r="13" ht="45" customHeight="1">
      <c r="B13" s="24">
        <v>2</v>
      </c>
      <c r="C13" s="25" t="s">
        <v>23</v>
      </c>
      <c r="D13" s="26" t="s">
        <v>26</v>
      </c>
      <c r="E13" s="27" t="s">
        <v>25</v>
      </c>
      <c r="F13" s="24">
        <v>1</v>
      </c>
      <c r="G13" s="28">
        <v>2600</v>
      </c>
      <c r="H13" s="28">
        <v>2550.98</v>
      </c>
      <c r="I13" s="28">
        <v>2700</v>
      </c>
      <c r="J13" s="19"/>
      <c r="K13" s="19"/>
      <c r="L13" s="19"/>
      <c r="M13" s="22"/>
      <c r="N13" s="29">
        <f t="shared" si="0"/>
        <v>2.9021647395112757</v>
      </c>
      <c r="O13" s="30">
        <f t="shared" si="1"/>
        <v>2616.9933333333333</v>
      </c>
      <c r="P13" s="30">
        <f t="shared" si="2"/>
        <v>2616.9933333333333</v>
      </c>
      <c r="Q13" s="32"/>
    </row>
    <row r="14" ht="48.75" customHeight="1">
      <c r="B14" s="24">
        <v>3</v>
      </c>
      <c r="C14" s="25" t="s">
        <v>23</v>
      </c>
      <c r="D14" s="26" t="s">
        <v>27</v>
      </c>
      <c r="E14" s="27" t="s">
        <v>25</v>
      </c>
      <c r="F14" s="24">
        <v>1</v>
      </c>
      <c r="G14" s="28">
        <v>2600</v>
      </c>
      <c r="H14" s="28">
        <v>2550.98</v>
      </c>
      <c r="I14" s="28">
        <v>2700</v>
      </c>
      <c r="J14" s="19"/>
      <c r="K14" s="19"/>
      <c r="L14" s="19"/>
      <c r="M14" s="22"/>
      <c r="N14" s="29">
        <f t="shared" si="0"/>
        <v>2.9021647395112757</v>
      </c>
      <c r="O14" s="30">
        <f t="shared" si="1"/>
        <v>2616.9933333333333</v>
      </c>
      <c r="P14" s="30">
        <f t="shared" si="2"/>
        <v>2616.9933333333333</v>
      </c>
      <c r="Q14" s="32"/>
    </row>
    <row r="15" ht="48.75" customHeight="1">
      <c r="B15" s="24">
        <v>4</v>
      </c>
      <c r="C15" s="25" t="s">
        <v>23</v>
      </c>
      <c r="D15" s="26" t="s">
        <v>28</v>
      </c>
      <c r="E15" s="27" t="s">
        <v>25</v>
      </c>
      <c r="F15" s="24">
        <v>1</v>
      </c>
      <c r="G15" s="28">
        <v>7500</v>
      </c>
      <c r="H15" s="28">
        <v>5642.5</v>
      </c>
      <c r="I15" s="28">
        <v>5650</v>
      </c>
      <c r="J15" s="19"/>
      <c r="K15" s="19"/>
      <c r="L15" s="19"/>
      <c r="M15" s="22"/>
      <c r="N15" s="29">
        <f t="shared" si="0"/>
        <v>17.085586768178175</v>
      </c>
      <c r="O15" s="30">
        <f t="shared" si="1"/>
        <v>6264.166666666667</v>
      </c>
      <c r="P15" s="30">
        <f t="shared" si="2"/>
        <v>6264.166666666667</v>
      </c>
      <c r="Q15" s="32"/>
    </row>
    <row r="16" ht="48.75" customHeight="1">
      <c r="B16" s="24">
        <v>5</v>
      </c>
      <c r="C16" s="25" t="s">
        <v>23</v>
      </c>
      <c r="D16" s="26" t="s">
        <v>29</v>
      </c>
      <c r="E16" s="27" t="s">
        <v>25</v>
      </c>
      <c r="F16" s="24">
        <v>1</v>
      </c>
      <c r="G16" s="28">
        <v>300</v>
      </c>
      <c r="H16" s="28">
        <v>196.22</v>
      </c>
      <c r="I16" s="28">
        <v>300</v>
      </c>
      <c r="J16" s="19"/>
      <c r="K16" s="19"/>
      <c r="L16" s="19"/>
      <c r="M16" s="22"/>
      <c r="N16" s="29">
        <f t="shared" si="0"/>
        <v>22.575699280286614</v>
      </c>
      <c r="O16" s="30">
        <f t="shared" si="1"/>
        <v>265.40666666666669</v>
      </c>
      <c r="P16" s="30">
        <f t="shared" si="2"/>
        <v>265.40666666666669</v>
      </c>
      <c r="Q16" s="32"/>
    </row>
    <row r="17" ht="60" customHeight="1">
      <c r="B17" s="33">
        <v>6</v>
      </c>
      <c r="C17" s="25" t="s">
        <v>23</v>
      </c>
      <c r="D17" s="26" t="s">
        <v>30</v>
      </c>
      <c r="E17" s="27" t="s">
        <v>25</v>
      </c>
      <c r="F17" s="34">
        <v>1</v>
      </c>
      <c r="G17" s="28">
        <v>6900</v>
      </c>
      <c r="H17" s="28">
        <v>6890.5600000000004</v>
      </c>
      <c r="I17" s="28">
        <v>7000</v>
      </c>
      <c r="J17" s="19"/>
      <c r="K17" s="19"/>
      <c r="L17" s="19"/>
      <c r="M17" s="22"/>
      <c r="N17" s="29">
        <f t="shared" si="0"/>
        <v>0.87507138976601961</v>
      </c>
      <c r="O17" s="30">
        <f t="shared" si="1"/>
        <v>6930.1866666666674</v>
      </c>
      <c r="P17" s="30">
        <f t="shared" si="2"/>
        <v>6930.1866666666674</v>
      </c>
      <c r="Q17" s="35"/>
    </row>
    <row r="18">
      <c r="G18" s="36">
        <f>SUM(G12:G17)</f>
        <v>20800</v>
      </c>
      <c r="H18" s="36">
        <f t="shared" ref="H18:I18" si="3">SUM(H12:H17)</f>
        <v>18448.560000000001</v>
      </c>
      <c r="I18" s="36">
        <f t="shared" si="3"/>
        <v>18850</v>
      </c>
      <c r="P18" s="37">
        <f>SUM(P12:P17)</f>
        <v>19366.186666666668</v>
      </c>
    </row>
  </sheetData>
  <sortState ref="B8:R48">
    <sortCondition ref="B8:B48"/>
  </sortState>
  <mergeCells count="23">
    <mergeCell ref="B1:Q1"/>
    <mergeCell ref="B2:Q2"/>
    <mergeCell ref="B3:Q3"/>
    <mergeCell ref="B4:Q4"/>
    <mergeCell ref="B5:Q5"/>
    <mergeCell ref="B6:Q6"/>
    <mergeCell ref="B7:B11"/>
    <mergeCell ref="C7:C11"/>
    <mergeCell ref="D7:D11"/>
    <mergeCell ref="E7:E11"/>
    <mergeCell ref="F7:F11"/>
    <mergeCell ref="G7:P7"/>
    <mergeCell ref="Q7:Q11"/>
    <mergeCell ref="G8:I8"/>
    <mergeCell ref="J8:L8"/>
    <mergeCell ref="M8:M9"/>
    <mergeCell ref="N8:N11"/>
    <mergeCell ref="O8:O11"/>
    <mergeCell ref="P8:P11"/>
    <mergeCell ref="G10:G11"/>
    <mergeCell ref="H10:H11"/>
    <mergeCell ref="I10:I11"/>
    <mergeCell ref="Q12:Q17"/>
  </mergeCells>
  <printOptions headings="0" gridLines="0"/>
  <pageMargins left="0.78740157480314954" right="0.39370078740157477" top="0.78740157480314954" bottom="0.78740157480314954" header="0.31496062992125984" footer="0.31496062992125984"/>
  <pageSetup paperSize="9" scale="6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 Евгений Владимирович</dc:creator>
  <cp:lastModifiedBy>Григорьев Евгений Владимирович</cp:lastModifiedBy>
  <cp:revision>1</cp:revision>
  <dcterms:created xsi:type="dcterms:W3CDTF">2017-06-30T06:00:48Z</dcterms:created>
  <dcterms:modified xsi:type="dcterms:W3CDTF">2026-08-03T03:34:20Z</dcterms:modified>
</cp:coreProperties>
</file>