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9" i="1"/>
  <c r="H9"/>
  <c r="G9"/>
  <c r="N7"/>
  <c r="O7" s="1"/>
  <c r="P7" s="1"/>
  <c r="Q7" s="1"/>
  <c r="K7"/>
  <c r="L7" s="1"/>
  <c r="M7" s="1"/>
  <c r="N8"/>
  <c r="O8" s="1"/>
  <c r="P8" s="1"/>
  <c r="Q8" s="1"/>
  <c r="K8"/>
  <c r="L8" s="1"/>
  <c r="M8" s="1"/>
  <c r="Q9" l="1"/>
</calcChain>
</file>

<file path=xl/sharedStrings.xml><?xml version="1.0" encoding="utf-8"?>
<sst xmlns="http://schemas.openxmlformats.org/spreadsheetml/2006/main" count="29" uniqueCount="28">
  <si>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</si>
  <si>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</si>
  <si>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</si>
  <si>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</si>
  <si>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</si>
  <si>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</si>
  <si>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</si>
  <si>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</si>
  <si>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</si>
  <si>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</si>
  <si>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</si>
  <si>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</si>
  <si>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</si>
  <si>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</si>
  <si>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</si>
  <si>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</si>
  <si>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</si>
  <si>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</si>
  <si>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</si>
  <si>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>______________  О.В. Сиротинина</t>
  </si>
  <si>
    <t xml:space="preserve">         (подпись/расшифровка подписи)</t>
  </si>
  <si>
    <t>шт</t>
  </si>
  <si>
    <t xml:space="preserve">Шторы рулонные. Ширина, миллиметр: 2000
Высота, миллиметр: ≥ 1850
</t>
  </si>
  <si>
    <t xml:space="preserve">Шторы рулонные. Ширина, миллиметр: 1900
Высота, миллиметр: ≥ 1850 
</t>
  </si>
  <si>
    <t>Поставщик №3 Коммерческое предложение №1578 от  12.08.2026</t>
  </si>
  <si>
    <t xml:space="preserve">Обоснованная НМЦК составила 9985,00 минимальная предложенная потенциальным исполнителем. </t>
  </si>
  <si>
    <t>Поставщик №2 Коммерческое предложение №1591 от 14.08.2026</t>
  </si>
  <si>
    <t>Поставщик №1 Коммерческое предложение №1590 от  14.08.2026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</si>
</sst>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9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wrapText="1"/>
    </xf>
    <xf numFmtId="0" fontId="0" fillId="0" borderId="6" xfId="0" applyBorder="1"/>
    <xf numFmtId="0" fontId="0" fillId="0" borderId="7" xfId="0" applyBorder="1"/>
    <xf numFmtId="0" fontId="6" fillId="0" borderId="8" xfId="0" applyFont="1" applyBorder="1"/>
    <xf numFmtId="0" fontId="6" fillId="0" borderId="9" xfId="0" applyFont="1" applyBorder="1"/>
    <xf numFmtId="0" fontId="10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17"/>
  <sheetViews>
    <sheetView tabSelected="1" topLeftCell="A5" workbookViewId="0">
      <selection activeCell="J6" sqref="J6"/>
    </sheetView>
  </sheetViews>
  <sheetFormatPr defaultRowHeight="15"/>
  <cols>
    <col min="1" max="1" width="5.140625" customWidth="1"/>
    <col min="2" max="2" width="27.7109375" style="10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7" width="12.42578125" customWidth="1"/>
    <col min="8" max="8" width="11.5703125" customWidth="1"/>
    <col min="9" max="9" width="13.28515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s="1" customFormat="1" ht="132" customHeight="1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s="1" customFormat="1" ht="45.75" customHeight="1">
      <c r="A5" s="35" t="s">
        <v>2</v>
      </c>
      <c r="B5" s="35" t="s">
        <v>3</v>
      </c>
      <c r="C5" s="35" t="s">
        <v>4</v>
      </c>
      <c r="D5" s="35" t="s">
        <v>5</v>
      </c>
      <c r="E5" s="37" t="s">
        <v>6</v>
      </c>
      <c r="F5" s="37"/>
      <c r="G5" s="37"/>
      <c r="H5" s="37"/>
      <c r="I5" s="37"/>
      <c r="J5" s="37"/>
      <c r="K5" s="38" t="s">
        <v>7</v>
      </c>
      <c r="L5" s="39"/>
      <c r="M5" s="39"/>
      <c r="N5" s="40" t="s">
        <v>8</v>
      </c>
      <c r="O5" s="39"/>
      <c r="P5" s="39"/>
      <c r="Q5" s="39"/>
    </row>
    <row r="6" spans="1:17" s="1" customFormat="1" ht="188.25" customHeight="1">
      <c r="A6" s="36"/>
      <c r="B6" s="36"/>
      <c r="C6" s="36"/>
      <c r="D6" s="36"/>
      <c r="E6" s="3"/>
      <c r="F6" s="3"/>
      <c r="G6" s="3" t="s">
        <v>27</v>
      </c>
      <c r="H6" s="3" t="s">
        <v>26</v>
      </c>
      <c r="I6" s="3" t="s">
        <v>24</v>
      </c>
      <c r="J6" s="3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7" s="1" customFormat="1" ht="63.75" customHeight="1">
      <c r="A7" s="23">
        <v>1</v>
      </c>
      <c r="B7" s="27" t="s">
        <v>22</v>
      </c>
      <c r="C7" s="25" t="s">
        <v>21</v>
      </c>
      <c r="D7" s="29">
        <v>1</v>
      </c>
      <c r="E7" s="3"/>
      <c r="F7" s="3"/>
      <c r="G7" s="21">
        <v>5082</v>
      </c>
      <c r="H7" s="21">
        <v>6722</v>
      </c>
      <c r="I7" s="21">
        <v>8504</v>
      </c>
      <c r="J7" s="3"/>
      <c r="K7" s="6">
        <f t="shared" ref="K7:K8" si="0">AVERAGE(E7:I7)</f>
        <v>6769.333333333333</v>
      </c>
      <c r="L7" s="7">
        <f t="shared" ref="L7:L8" si="1">SQRT(((SUM(IF(H7&lt;&gt;0,POWER(H7-K7,2),),IF(F7&lt;&gt;0, POWER(F7-K7,2),),IF(E7&lt;&gt;0, POWER(E7-K7,2),),IF(G7&lt;&gt;0, POWER(G7-K7,2),),IF(I7&lt;&gt;0, POWER(I7-K7,2),))/(COUNTA(E7:I7)-1))))</f>
        <v>1711.4909679379944</v>
      </c>
      <c r="M7" s="8">
        <f t="shared" ref="M7:M8" si="2">L7/K7*100</f>
        <v>25.283006223232142</v>
      </c>
      <c r="N7" s="6">
        <f>D7/3*(E7+F7+G7+H7+I7)</f>
        <v>6769.333333333333</v>
      </c>
      <c r="O7" s="9">
        <f t="shared" ref="O7:O8" si="3">N7/D7</f>
        <v>6769.333333333333</v>
      </c>
      <c r="P7" s="6">
        <f t="shared" ref="P7:P8" si="4">ROUNDDOWN(O7,2)</f>
        <v>6769.33</v>
      </c>
      <c r="Q7" s="6">
        <f t="shared" ref="Q7:Q8" si="5">P7*D7</f>
        <v>6769.33</v>
      </c>
    </row>
    <row r="8" spans="1:17" s="1" customFormat="1" ht="60" customHeight="1">
      <c r="A8" s="24">
        <v>2</v>
      </c>
      <c r="B8" s="27" t="s">
        <v>23</v>
      </c>
      <c r="C8" s="26" t="s">
        <v>21</v>
      </c>
      <c r="D8" s="28">
        <v>1</v>
      </c>
      <c r="E8" s="20"/>
      <c r="F8" s="20"/>
      <c r="G8" s="21">
        <v>4903</v>
      </c>
      <c r="H8" s="21">
        <v>6100</v>
      </c>
      <c r="I8" s="21">
        <v>8206</v>
      </c>
      <c r="J8" s="20"/>
      <c r="K8" s="6">
        <f t="shared" si="0"/>
        <v>6403</v>
      </c>
      <c r="L8" s="7">
        <f t="shared" si="1"/>
        <v>1672.2167921654177</v>
      </c>
      <c r="M8" s="8">
        <f t="shared" si="2"/>
        <v>26.116145434412267</v>
      </c>
      <c r="N8" s="6">
        <f>D8/3*(E8+F8+G8+H8+I8)</f>
        <v>6403</v>
      </c>
      <c r="O8" s="9">
        <f t="shared" si="3"/>
        <v>6403</v>
      </c>
      <c r="P8" s="6">
        <f t="shared" si="4"/>
        <v>6403</v>
      </c>
      <c r="Q8" s="6">
        <f t="shared" si="5"/>
        <v>6403</v>
      </c>
    </row>
    <row r="9" spans="1:17" ht="15.75">
      <c r="B9" s="16"/>
      <c r="C9" s="17"/>
      <c r="D9" s="17"/>
      <c r="E9" s="17"/>
      <c r="F9" s="17"/>
      <c r="G9" s="18">
        <f>SUMPRODUCT(D7:D8,G7:G8)</f>
        <v>9985</v>
      </c>
      <c r="H9" s="18">
        <f>SUMPRODUCT(D7:D8,H7:H8)</f>
        <v>12822</v>
      </c>
      <c r="I9" s="19">
        <f>SUMPRODUCT(D7:D8,I7:I8)</f>
        <v>16710</v>
      </c>
      <c r="Q9" s="11">
        <f>SUM(Q7:Q8)</f>
        <v>13172.33</v>
      </c>
    </row>
    <row r="10" spans="1:17" ht="15.75" customHeight="1">
      <c r="B10" s="30" t="s">
        <v>25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ht="15.75">
      <c r="C12" s="12" t="s">
        <v>16</v>
      </c>
      <c r="F12" s="13"/>
    </row>
    <row r="13" spans="1:17" ht="15.75">
      <c r="C13" s="12" t="s">
        <v>17</v>
      </c>
      <c r="D13" s="12"/>
      <c r="E13" s="12"/>
      <c r="H13" s="31"/>
      <c r="I13" s="31"/>
      <c r="J13" s="31"/>
    </row>
    <row r="14" spans="1:17" ht="15.75">
      <c r="C14" s="12" t="s">
        <v>18</v>
      </c>
      <c r="D14" s="12"/>
      <c r="E14" s="12"/>
      <c r="H14" s="12"/>
      <c r="I14" s="12"/>
      <c r="J14" s="12"/>
    </row>
    <row r="15" spans="1:17" ht="15.75">
      <c r="C15" s="12"/>
      <c r="D15" s="12"/>
      <c r="E15" s="12"/>
      <c r="H15" s="12"/>
      <c r="I15" s="12"/>
      <c r="J15" s="12"/>
    </row>
    <row r="16" spans="1:17" ht="15.75">
      <c r="B16" s="22">
        <v>46248</v>
      </c>
      <c r="C16" s="32" t="s">
        <v>19</v>
      </c>
      <c r="D16" s="32"/>
      <c r="E16" s="32"/>
      <c r="G16" s="14"/>
      <c r="H16" s="15"/>
      <c r="I16" s="15"/>
      <c r="J16" s="15"/>
    </row>
    <row r="17" spans="3:10" ht="15.75">
      <c r="C17" s="12" t="s">
        <v>20</v>
      </c>
      <c r="D17" s="12"/>
      <c r="E17" s="12"/>
      <c r="H17" s="12"/>
      <c r="I17" s="12"/>
      <c r="J17" s="12"/>
    </row>
  </sheetData>
  <mergeCells count="12">
    <mergeCell ref="B10:Q10"/>
    <mergeCell ref="H13:J13"/>
    <mergeCell ref="C16:E16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2026-08-14T04:39:20Z</dcterms:modified>
</cp:coreProperties>
</file>