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ЗАКУПКИ ИНСПЕКЦИЯ\закупки 2026 г\Единственный поставщик п. 4 ч. 1 ст. 93 фз\хоз товаы тряпки для пола\"/>
    </mc:Choice>
  </mc:AlternateContent>
  <xr:revisionPtr revIDLastSave="0" documentId="13_ncr:1_{A7881954-720F-4153-AC48-3BE724385A0A}" xr6:coauthVersionLast="47" xr6:coauthVersionMax="47" xr10:uidLastSave="{00000000-0000-0000-0000-000000000000}"/>
  <bookViews>
    <workbookView xWindow="-108" yWindow="-108" windowWidth="23256" windowHeight="12456" tabRatio="303" xr2:uid="{00000000-000D-0000-FFFF-FFFF00000000}"/>
  </bookViews>
  <sheets>
    <sheet name="Лист 1" sheetId="5" r:id="rId1"/>
    <sheet name="Лист2" sheetId="4" state="hidden" r:id="rId2"/>
  </sheets>
  <calcPr calcId="191029" refMode="R1C1" fullPrecision="0"/>
</workbook>
</file>

<file path=xl/calcChain.xml><?xml version="1.0" encoding="utf-8"?>
<calcChain xmlns="http://schemas.openxmlformats.org/spreadsheetml/2006/main">
  <c r="R17" i="5" l="1"/>
  <c r="O16" i="5"/>
  <c r="P16" i="5" s="1"/>
  <c r="Q16" i="5" s="1"/>
  <c r="N16" i="5"/>
  <c r="M16" i="5"/>
  <c r="R16" i="5" s="1"/>
  <c r="O15" i="5" l="1"/>
  <c r="N15" i="5"/>
  <c r="M15" i="5"/>
  <c r="R15" i="5" s="1"/>
  <c r="P15" i="5" l="1"/>
  <c r="Q15" i="5" s="1"/>
</calcChain>
</file>

<file path=xl/sharedStrings.xml><?xml version="1.0" encoding="utf-8"?>
<sst xmlns="http://schemas.openxmlformats.org/spreadsheetml/2006/main" count="53" uniqueCount="43">
  <si>
    <t>№ п/п</t>
  </si>
  <si>
    <t>Объем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</si>
  <si>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</si>
  <si>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</si>
  <si>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</si>
  <si>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</si>
  <si>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</si>
  <si>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</si>
  <si>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Ед.изм.</t>
  </si>
  <si>
    <t>Кол-во</t>
  </si>
  <si>
    <t xml:space="preserve">Источник №4                        </t>
  </si>
  <si>
    <r>
      <t xml:space="preserve">Источник №1                </t>
    </r>
    <r>
      <rPr>
        <b/>
        <sz val="8"/>
        <color theme="1"/>
        <rFont val="Times New Roman"/>
        <family val="1"/>
        <charset val="204"/>
      </rPr>
      <t/>
    </r>
  </si>
  <si>
    <t xml:space="preserve">Источник №3                      </t>
  </si>
  <si>
    <t xml:space="preserve">Источник №2               </t>
  </si>
  <si>
    <t>Рыночная стоимость (с НДС), руб.</t>
  </si>
  <si>
    <t xml:space="preserve"> </t>
  </si>
  <si>
    <t xml:space="preserve">3.3. Коэффициент вариации цены рассчитывается по формуле:                                      
</t>
  </si>
  <si>
    <t>3. Порядок определения начальной (максимальной) цены контракта определен в соответствии с п.3.20 и п.3.21 части 3 приказа Минэкономразвития  России от 2.10.2013 №567:</t>
  </si>
  <si>
    <t>Начальная (максимальная) цена контракта</t>
  </si>
  <si>
    <t xml:space="preserve">3.2. Среднее квадратичное отклонение определяется по формуле:                                                                                  , где
     - цена, услуги, указанная в источнике с номером I;
 &lt;ц&gt;  - средняя арифметическая величина цены товара (работы,услуги);
     - количество значений, используемых в расчете.
</t>
  </si>
  <si>
    <t>Технические характеристики</t>
  </si>
  <si>
    <t>Требования соответствия ГОСТ</t>
  </si>
  <si>
    <t>Адрес поставки товара</t>
  </si>
  <si>
    <t>Наименование товара</t>
  </si>
  <si>
    <t>1. В соответствии с ч.2-6  статьи 22 Федерального закона от 05.04.2013 № 44-ФЗ "О контрактной системе в сфере закупок товаров,  для обеспечения государственных и муниципальных нужд" и в соответствии с п.3.2 части 3 приказа Минэкономразвития  России от 2.10.2013 №567 "Об утверждении методических рекомендаций по применению методов определения начальной (максимальной) цены, цены контракта, заключаемого с единственным поставщиком (подрядчиком, исполнителем)" метод сопоставимых рыночных цен (анализа рынка) выбран как приоритетный для определения и обоснования начальной (максимальной) цены контракта.</t>
  </si>
  <si>
    <r>
      <t xml:space="preserve">6. Результаты расчетов представлены в </t>
    </r>
    <r>
      <rPr>
        <b/>
        <sz val="22"/>
        <rFont val="Times New Roman"/>
        <family val="1"/>
        <charset val="204"/>
      </rPr>
      <t>Таблице № 1</t>
    </r>
    <r>
      <rPr>
        <sz val="22"/>
        <rFont val="Times New Roman"/>
        <family val="1"/>
        <charset val="204"/>
      </rPr>
      <t>:</t>
    </r>
  </si>
  <si>
    <t>ГОСТ 33699-2015</t>
  </si>
  <si>
    <t>690090, КРАЙ ПРИМОРСКИЙ, ГОРОД ВЛАДИВОСТОК, УЛИЦА ПОЛОГАЯ 68</t>
  </si>
  <si>
    <t xml:space="preserve">Цена за ед.изм.           </t>
  </si>
  <si>
    <t xml:space="preserve">Цена за ед.изм.          </t>
  </si>
  <si>
    <t xml:space="preserve">Цена за ед.изм.      </t>
  </si>
  <si>
    <r>
      <t xml:space="preserve">3.1.Средняя  цена контракта методом сопоставимых рыночных цен (анализа рынка) определяется по формуле: , где 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22"/>
        <rFont val="Times New Roman"/>
        <family val="1"/>
        <charset val="204"/>
      </rPr>
      <t xml:space="preserve"> </t>
    </r>
    <r>
      <rPr>
        <sz val="22"/>
        <rFont val="Times New Roman"/>
        <family val="1"/>
        <charset val="204"/>
      </rPr>
      <t xml:space="preserve">   - цена единицы товара, работы, услуги, представленная в источнике с номером i</t>
    </r>
  </si>
  <si>
    <t>Согласовано: Руководитель ____________________________ И.К. Никулова</t>
  </si>
  <si>
    <t>Заместитель начальника отдела финансовой и договорной работы                                                                                 С.Т. Соловьёва</t>
  </si>
  <si>
    <t>итого</t>
  </si>
  <si>
    <t>-</t>
  </si>
  <si>
    <t>Справка-обоснование с расчетом начальной (максимальной) цены контракта на поставку хозяйственных принадлежностей</t>
  </si>
  <si>
    <r>
      <rPr>
        <sz val="22"/>
        <color theme="1"/>
        <rFont val="Times New Roman"/>
        <family val="1"/>
        <charset val="204"/>
      </rPr>
      <t xml:space="preserve">2. Начальная (максимальная) цена контракта на </t>
    </r>
    <r>
      <rPr>
        <b/>
        <sz val="22"/>
        <color theme="1"/>
        <rFont val="Times New Roman"/>
        <family val="1"/>
        <charset val="204"/>
      </rPr>
      <t xml:space="preserve"> на поставку хозяйственных принадлежностей </t>
    </r>
    <r>
      <rPr>
        <sz val="22"/>
        <color theme="1"/>
        <rFont val="Times New Roman"/>
        <family val="1"/>
        <charset val="204"/>
      </rPr>
      <t>( 690090, КРАЙ ПРИМОРСКИЙ, ГОРОД ВЛАДИВОСТОК, УЛИЦА ПОЛОГАЯ 68) в</t>
    </r>
    <r>
      <rPr>
        <sz val="22"/>
        <rFont val="Times New Roman"/>
        <family val="1"/>
        <charset val="204"/>
      </rPr>
      <t>ключает в себя стоимость услуги (товаров), расходов на перевозку, перегрузку, выгрузку, страхование, налоги, прочие сборы и другие обязательные платежи, уплачиваемые на территории Российской Федерации, а так же все расходы, связанные с поставкой, в том числе все затраты, издержки и иные расходы, связанные с исполнением Контракта.</t>
    </r>
  </si>
  <si>
    <t xml:space="preserve">5. Источники ценовой информации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5.1.Источник №1: Коммерческое предложение от 18.06.2026 г.  вх № 398
5.2.Источник №2:  Коммерческое предложение от 18.06.2026 г.  вх № 399
5.3.Источник №3:   Коммерческое предложение от 18.06.2026 г.  вх № 400                                                                                                                                                                            </t>
  </si>
  <si>
    <t>шт</t>
  </si>
  <si>
    <t>Салфетка из микрофибры</t>
  </si>
  <si>
    <r>
      <t>4</t>
    </r>
    <r>
      <rPr>
        <sz val="22"/>
        <color theme="1"/>
        <rFont val="Times New Roman"/>
        <family val="1"/>
        <charset val="204"/>
      </rPr>
      <t xml:space="preserve">. Основные (функциональные, технические, качественные, а также эксплуатационные) характеристики объекта закупки, финансовые и коммерческие условия закупки </t>
    </r>
    <r>
      <rPr>
        <b/>
        <sz val="22"/>
        <color theme="1"/>
        <rFont val="Times New Roman"/>
        <family val="1"/>
        <charset val="204"/>
      </rPr>
      <t xml:space="preserve"> на  поставку хозяйственных принадлежностей (</t>
    </r>
    <r>
      <rPr>
        <sz val="22"/>
        <color rgb="FFFF0000"/>
        <rFont val="Times New Roman"/>
        <family val="1"/>
        <charset val="204"/>
      </rPr>
      <t>Приведены в Техническом задании )</t>
    </r>
    <r>
      <rPr>
        <sz val="22"/>
        <rFont val="Times New Roman"/>
        <family val="1"/>
        <charset val="204"/>
      </rPr>
      <t xml:space="preserve">
</t>
    </r>
  </si>
  <si>
    <t>Предмет закупки: Поставка хозяйственных принадлежностей ( 690090, КРАЙ ПРИМОРСКИЙ, ГОРОД ВЛАДИВОСТОК, УЛИЦА ПОЛОГАЯ 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</si>
</sst>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р_."/>
    <numFmt numFmtId="167" formatCode="_-* #,##0.00_р_._-;\-* #,##0.00_р_._-;_-* \-??_р_._-;_-@_-"/>
    <numFmt numFmtId="168" formatCode="#,##0.00\ _₽"/>
  </numFmts>
  <fonts count="5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SimSun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Helv"/>
      <charset val="204"/>
    </font>
    <font>
      <sz val="8"/>
      <name val="Arial"/>
      <family val="2"/>
      <charset val="1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EBF1DE"/>
        <bgColor rgb="FFFDEADA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4"/>
        <bgColor indexed="6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9">
    <xf numFmtId="0" fontId="0" fillId="0" borderId="0"/>
    <xf numFmtId="165" fontId="4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167" fontId="4" fillId="0" borderId="0" applyBorder="0" applyAlignment="0" applyProtection="0"/>
    <xf numFmtId="0" fontId="3" fillId="0" borderId="0"/>
    <xf numFmtId="0" fontId="3" fillId="0" borderId="0"/>
    <xf numFmtId="0" fontId="9" fillId="0" borderId="0">
      <alignment vertical="center"/>
    </xf>
    <xf numFmtId="164" fontId="1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4" fillId="23" borderId="0" applyNumberFormat="0" applyBorder="0" applyAlignment="0" applyProtection="0"/>
    <xf numFmtId="0" fontId="14" fillId="30" borderId="0" applyNumberFormat="0" applyBorder="0" applyAlignment="0" applyProtection="0"/>
    <xf numFmtId="0" fontId="15" fillId="14" borderId="2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32" borderId="8" applyNumberFormat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25" fillId="0" borderId="0"/>
    <xf numFmtId="0" fontId="26" fillId="0" borderId="0"/>
    <xf numFmtId="0" fontId="27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34" borderId="9" applyNumberFormat="0" applyAlignment="0" applyProtection="0"/>
    <xf numFmtId="9" fontId="1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10" borderId="0" applyNumberFormat="0" applyBorder="0" applyAlignment="0" applyProtection="0"/>
    <xf numFmtId="0" fontId="25" fillId="34" borderId="9" applyNumberFormat="0" applyAlignment="0" applyProtection="0"/>
    <xf numFmtId="0" fontId="15" fillId="14" borderId="2" applyNumberFormat="0" applyAlignment="0" applyProtection="0"/>
    <xf numFmtId="0" fontId="21" fillId="0" borderId="7" applyNumberFormat="0" applyFill="0" applyAlignment="0" applyProtection="0"/>
    <xf numFmtId="0" fontId="17" fillId="31" borderId="2" applyNumberFormat="0" applyAlignment="0" applyProtection="0"/>
    <xf numFmtId="0" fontId="16" fillId="31" borderId="3" applyNumberFormat="0" applyAlignment="0" applyProtection="0"/>
    <xf numFmtId="0" fontId="15" fillId="14" borderId="2" applyNumberFormat="0" applyAlignment="0" applyProtection="0"/>
    <xf numFmtId="0" fontId="15" fillId="14" borderId="2" applyNumberFormat="0" applyAlignment="0" applyProtection="0"/>
    <xf numFmtId="0" fontId="17" fillId="31" borderId="2" applyNumberFormat="0" applyAlignment="0" applyProtection="0"/>
    <xf numFmtId="0" fontId="25" fillId="34" borderId="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2" fillId="0" borderId="0"/>
    <xf numFmtId="0" fontId="15" fillId="14" borderId="2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1" fillId="0" borderId="0"/>
    <xf numFmtId="0" fontId="1" fillId="0" borderId="0"/>
    <xf numFmtId="0" fontId="25" fillId="34" borderId="9" applyNumberFormat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6" fillId="31" borderId="3" applyNumberFormat="0" applyAlignment="0" applyProtection="0"/>
    <xf numFmtId="0" fontId="15" fillId="14" borderId="2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21" fillId="0" borderId="7" applyNumberFormat="0" applyFill="0" applyAlignment="0" applyProtection="0"/>
    <xf numFmtId="0" fontId="15" fillId="14" borderId="2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167" fontId="4" fillId="0" borderId="0"/>
    <xf numFmtId="0" fontId="32" fillId="0" borderId="0"/>
    <xf numFmtId="165" fontId="4" fillId="0" borderId="0" applyBorder="0" applyAlignment="0" applyProtection="0"/>
    <xf numFmtId="0" fontId="12" fillId="0" borderId="0" applyNumberFormat="0" applyFill="0" applyBorder="0" applyAlignment="0" applyProtection="0"/>
    <xf numFmtId="0" fontId="9" fillId="0" borderId="0"/>
    <xf numFmtId="0" fontId="32" fillId="0" borderId="0"/>
    <xf numFmtId="0" fontId="15" fillId="14" borderId="2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25" fillId="34" borderId="9" applyNumberFormat="0" applyAlignment="0" applyProtection="0"/>
    <xf numFmtId="0" fontId="15" fillId="14" borderId="2" applyNumberFormat="0" applyAlignment="0" applyProtection="0"/>
    <xf numFmtId="0" fontId="21" fillId="0" borderId="7" applyNumberFormat="0" applyFill="0" applyAlignment="0" applyProtection="0"/>
    <xf numFmtId="0" fontId="17" fillId="31" borderId="2" applyNumberFormat="0" applyAlignment="0" applyProtection="0"/>
    <xf numFmtId="0" fontId="15" fillId="14" borderId="2" applyNumberFormat="0" applyAlignment="0" applyProtection="0"/>
    <xf numFmtId="0" fontId="15" fillId="14" borderId="2" applyNumberFormat="0" applyAlignment="0" applyProtection="0"/>
    <xf numFmtId="0" fontId="17" fillId="31" borderId="2" applyNumberFormat="0" applyAlignment="0" applyProtection="0"/>
    <xf numFmtId="0" fontId="25" fillId="34" borderId="9" applyNumberFormat="0" applyAlignment="0" applyProtection="0"/>
    <xf numFmtId="0" fontId="15" fillId="14" borderId="2" applyNumberFormat="0" applyAlignment="0" applyProtection="0"/>
    <xf numFmtId="0" fontId="16" fillId="31" borderId="3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15" fillId="14" borderId="2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21" fillId="0" borderId="7" applyNumberFormat="0" applyFill="0" applyAlignment="0" applyProtection="0"/>
    <xf numFmtId="0" fontId="15" fillId="14" borderId="2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17" fillId="31" borderId="2" applyNumberFormat="0" applyAlignment="0" applyProtection="0"/>
    <xf numFmtId="0" fontId="21" fillId="0" borderId="7" applyNumberFormat="0" applyFill="0" applyAlignment="0" applyProtection="0"/>
    <xf numFmtId="0" fontId="25" fillId="34" borderId="9" applyNumberFormat="0" applyAlignment="0" applyProtection="0"/>
    <xf numFmtId="0" fontId="32" fillId="0" borderId="0"/>
    <xf numFmtId="0" fontId="33" fillId="0" borderId="0">
      <alignment horizontal="left"/>
    </xf>
    <xf numFmtId="0" fontId="9" fillId="0" borderId="0"/>
    <xf numFmtId="0" fontId="1" fillId="0" borderId="0"/>
    <xf numFmtId="0" fontId="34" fillId="0" borderId="0"/>
    <xf numFmtId="0" fontId="1" fillId="0" borderId="0"/>
    <xf numFmtId="0" fontId="35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166" fontId="2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17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68" fontId="2" fillId="0" borderId="0" xfId="0" applyNumberFormat="1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166" fontId="36" fillId="0" borderId="0" xfId="0" applyNumberFormat="1" applyFont="1" applyAlignment="1" applyProtection="1">
      <alignment horizontal="center" vertical="center" wrapText="1"/>
      <protection locked="0"/>
    </xf>
    <xf numFmtId="168" fontId="36" fillId="0" borderId="0" xfId="0" applyNumberFormat="1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40" fillId="0" borderId="0" xfId="0" applyFont="1" applyAlignment="1" applyProtection="1">
      <alignment vertical="top" wrapText="1"/>
      <protection locked="0"/>
    </xf>
    <xf numFmtId="0" fontId="45" fillId="0" borderId="0" xfId="0" applyFont="1" applyAlignment="1">
      <alignment vertical="center"/>
    </xf>
    <xf numFmtId="0" fontId="46" fillId="0" borderId="0" xfId="17" applyFont="1" applyAlignment="1">
      <alignment horizontal="left" vertical="top"/>
    </xf>
    <xf numFmtId="168" fontId="39" fillId="0" borderId="0" xfId="17" applyNumberFormat="1" applyFont="1" applyAlignment="1">
      <alignment horizontal="center" vertical="center" wrapText="1"/>
    </xf>
    <xf numFmtId="2" fontId="36" fillId="0" borderId="0" xfId="0" applyNumberFormat="1" applyFont="1" applyAlignment="1">
      <alignment horizontal="center" vertical="center"/>
    </xf>
    <xf numFmtId="0" fontId="46" fillId="0" borderId="0" xfId="17" applyFont="1" applyAlignment="1">
      <alignment vertical="top"/>
    </xf>
    <xf numFmtId="0" fontId="45" fillId="0" borderId="0" xfId="0" applyFont="1" applyAlignment="1">
      <alignment horizontal="center" vertical="center"/>
    </xf>
    <xf numFmtId="2" fontId="36" fillId="0" borderId="0" xfId="16" applyNumberFormat="1" applyFont="1" applyAlignment="1">
      <alignment horizontal="center" vertical="center"/>
    </xf>
    <xf numFmtId="164" fontId="45" fillId="0" borderId="0" xfId="18" applyFont="1" applyFill="1" applyBorder="1" applyAlignment="1">
      <alignment horizontal="center" vertical="center"/>
    </xf>
    <xf numFmtId="164" fontId="45" fillId="0" borderId="0" xfId="0" applyNumberFormat="1" applyFont="1" applyAlignment="1">
      <alignment vertical="center"/>
    </xf>
    <xf numFmtId="0" fontId="48" fillId="5" borderId="1" xfId="17" applyFont="1" applyFill="1" applyBorder="1" applyAlignment="1">
      <alignment horizontal="center" vertical="center" wrapText="1"/>
    </xf>
    <xf numFmtId="166" fontId="47" fillId="4" borderId="1" xfId="0" applyNumberFormat="1" applyFont="1" applyFill="1" applyBorder="1" applyAlignment="1" applyProtection="1">
      <alignment horizontal="center" vertical="top" wrapText="1"/>
      <protection locked="0"/>
    </xf>
    <xf numFmtId="168" fontId="4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7" fillId="4" borderId="1" xfId="0" applyFont="1" applyFill="1" applyBorder="1" applyAlignment="1" applyProtection="1">
      <alignment horizontal="center" vertical="center" wrapText="1"/>
      <protection locked="0"/>
    </xf>
    <xf numFmtId="166" fontId="4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50" fillId="0" borderId="1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2" fontId="52" fillId="0" borderId="12" xfId="0" applyNumberFormat="1" applyFont="1" applyBorder="1" applyAlignment="1">
      <alignment horizontal="center" vertical="center"/>
    </xf>
    <xf numFmtId="2" fontId="52" fillId="0" borderId="1" xfId="0" applyNumberFormat="1" applyFont="1" applyBorder="1" applyAlignment="1">
      <alignment horizontal="center" vertical="center"/>
    </xf>
    <xf numFmtId="166" fontId="50" fillId="0" borderId="1" xfId="0" applyNumberFormat="1" applyFont="1" applyBorder="1" applyAlignment="1" applyProtection="1">
      <alignment horizontal="center" vertical="center" wrapText="1"/>
      <protection locked="0"/>
    </xf>
    <xf numFmtId="2" fontId="50" fillId="0" borderId="1" xfId="0" applyNumberFormat="1" applyFont="1" applyBorder="1" applyAlignment="1" applyProtection="1">
      <alignment horizontal="center" vertical="center" wrapText="1"/>
      <protection locked="0"/>
    </xf>
    <xf numFmtId="4" fontId="50" fillId="0" borderId="1" xfId="0" applyNumberFormat="1" applyFont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vertical="top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52" fillId="0" borderId="1" xfId="0" applyFont="1" applyBorder="1" applyAlignment="1">
      <alignment horizontal="center" vertical="center"/>
    </xf>
    <xf numFmtId="166" fontId="36" fillId="0" borderId="0" xfId="0" applyNumberFormat="1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166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8" fillId="0" borderId="1" xfId="0" applyNumberFormat="1" applyFont="1" applyBorder="1" applyAlignment="1" applyProtection="1">
      <alignment horizontal="center" vertical="center" wrapText="1"/>
      <protection locked="0"/>
    </xf>
    <xf numFmtId="166" fontId="43" fillId="0" borderId="1" xfId="0" applyNumberFormat="1" applyFont="1" applyBorder="1" applyAlignment="1" applyProtection="1">
      <alignment horizontal="center" vertical="center" wrapText="1"/>
      <protection locked="0"/>
    </xf>
    <xf numFmtId="0" fontId="36" fillId="6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Alignment="1">
      <alignment horizontal="left" vertical="top" wrapText="1"/>
    </xf>
    <xf numFmtId="166" fontId="38" fillId="0" borderId="0" xfId="0" applyNumberFormat="1" applyFont="1" applyAlignment="1" applyProtection="1">
      <alignment horizontal="center" vertical="center" wrapText="1"/>
      <protection locked="0"/>
    </xf>
    <xf numFmtId="166" fontId="4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7" fillId="4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17" applyFont="1" applyAlignment="1">
      <alignment vertical="top" wrapText="1"/>
    </xf>
    <xf numFmtId="0" fontId="37" fillId="0" borderId="0" xfId="0" applyFont="1" applyAlignment="1">
      <alignment wrapText="1"/>
    </xf>
    <xf numFmtId="0" fontId="0" fillId="0" borderId="0" xfId="0" applyAlignment="1">
      <alignment wrapText="1"/>
    </xf>
    <xf numFmtId="0" fontId="44" fillId="0" borderId="12" xfId="0" applyFont="1" applyBorder="1" applyAlignment="1">
      <alignment horizontal="center" vertical="top" wrapText="1"/>
    </xf>
    <xf numFmtId="0" fontId="44" fillId="0" borderId="13" xfId="0" applyFont="1" applyBorder="1" applyAlignment="1">
      <alignment horizontal="center" vertical="top" wrapText="1"/>
    </xf>
    <xf numFmtId="0" fontId="44" fillId="0" borderId="14" xfId="0" applyFont="1" applyBorder="1" applyAlignment="1">
      <alignment horizontal="center" vertical="top" wrapText="1"/>
    </xf>
    <xf numFmtId="0" fontId="10" fillId="0" borderId="0" xfId="0" applyFont="1" applyAlignment="1" applyProtection="1">
      <alignment horizontal="left"/>
      <protection locked="0"/>
    </xf>
    <xf numFmtId="0" fontId="49" fillId="0" borderId="1" xfId="0" applyFont="1" applyBorder="1" applyAlignment="1">
      <alignment horizontal="center" vertical="center" wrapText="1"/>
    </xf>
    <xf numFmtId="0" fontId="39" fillId="0" borderId="15" xfId="17" applyFont="1" applyBorder="1" applyAlignment="1">
      <alignment horizontal="left" vertical="top" wrapText="1"/>
    </xf>
  </cellXfs>
  <cellStyles count="199">
    <cellStyle name=" 7)" xfId="26" xr:uid="{00000000-0005-0000-0000-000000000000}"/>
    <cellStyle name=" 7)_x0010__x0008__x0016_" xfId="27" xr:uid="{00000000-0005-0000-0000-000001000000}"/>
    <cellStyle name=" 7)_x0010__x0008__x0016_ 10" xfId="28" xr:uid="{00000000-0005-0000-0000-000002000000}"/>
    <cellStyle name=" 7) 2" xfId="29" xr:uid="{00000000-0005-0000-0000-000003000000}"/>
    <cellStyle name=" 7)_x0010__x0008__x0016_ 2" xfId="30" xr:uid="{00000000-0005-0000-0000-000004000000}"/>
    <cellStyle name=" 7) 2 2" xfId="31" xr:uid="{00000000-0005-0000-0000-000005000000}"/>
    <cellStyle name=" 7) 2 2 2" xfId="32" xr:uid="{00000000-0005-0000-0000-000006000000}"/>
    <cellStyle name=" 7)_x0010__x0008__x0016_ 3" xfId="33" xr:uid="{00000000-0005-0000-0000-000007000000}"/>
    <cellStyle name=" 7)_x0010__x0008__x0016_ 4" xfId="34" xr:uid="{00000000-0005-0000-0000-000008000000}"/>
    <cellStyle name=" 7)_x0010__x0008__x0016_ 5" xfId="35" xr:uid="{00000000-0005-0000-0000-000009000000}"/>
    <cellStyle name=" 7)_x0010__x0008__x0016_ 6" xfId="36" xr:uid="{00000000-0005-0000-0000-00000A000000}"/>
    <cellStyle name=" 7)_x0010__x0008__x0016_ 7" xfId="37" xr:uid="{00000000-0005-0000-0000-00000B000000}"/>
    <cellStyle name=" 7)_x0010__x0008__x0016_ 8" xfId="38" xr:uid="{00000000-0005-0000-0000-00000C000000}"/>
    <cellStyle name=" 7)_x0010__x0008__x0016_ 9" xfId="39" xr:uid="{00000000-0005-0000-0000-00000D000000}"/>
    <cellStyle name=" 7)_x0010__x0008__x0016__Перечень МО по ГОЗ-2012 (ДРИТТ)-8У" xfId="40" xr:uid="{00000000-0005-0000-0000-00000E000000}"/>
    <cellStyle name="_FFF" xfId="195" xr:uid="{00000000-0005-0000-0000-00000F000000}"/>
    <cellStyle name="20% - Акцент1 2" xfId="41" xr:uid="{00000000-0005-0000-0000-000010000000}"/>
    <cellStyle name="20% - Акцент1 2 2" xfId="42" xr:uid="{00000000-0005-0000-0000-000011000000}"/>
    <cellStyle name="20% - Акцент2 2" xfId="43" xr:uid="{00000000-0005-0000-0000-000012000000}"/>
    <cellStyle name="20% - Акцент2 2 2" xfId="44" xr:uid="{00000000-0005-0000-0000-000013000000}"/>
    <cellStyle name="20% - Акцент3 2" xfId="45" xr:uid="{00000000-0005-0000-0000-000014000000}"/>
    <cellStyle name="20% - Акцент3 2 2" xfId="46" xr:uid="{00000000-0005-0000-0000-000015000000}"/>
    <cellStyle name="20% - Акцент4 2" xfId="47" xr:uid="{00000000-0005-0000-0000-000016000000}"/>
    <cellStyle name="20% - Акцент4 2 2" xfId="48" xr:uid="{00000000-0005-0000-0000-000017000000}"/>
    <cellStyle name="20% - Акцент4 3" xfId="49" xr:uid="{00000000-0005-0000-0000-000018000000}"/>
    <cellStyle name="20% - Акцент4 3 2" xfId="50" xr:uid="{00000000-0005-0000-0000-000019000000}"/>
    <cellStyle name="20% - Акцент5 2" xfId="51" xr:uid="{00000000-0005-0000-0000-00001A000000}"/>
    <cellStyle name="20% - Акцент5 2 2" xfId="52" xr:uid="{00000000-0005-0000-0000-00001B000000}"/>
    <cellStyle name="20% - Акцент6 2" xfId="53" xr:uid="{00000000-0005-0000-0000-00001C000000}"/>
    <cellStyle name="20% - Акцент6 2 2" xfId="54" xr:uid="{00000000-0005-0000-0000-00001D000000}"/>
    <cellStyle name="40% - Акцент1 2" xfId="55" xr:uid="{00000000-0005-0000-0000-00001E000000}"/>
    <cellStyle name="40% - Акцент1 2 2" xfId="56" xr:uid="{00000000-0005-0000-0000-00001F000000}"/>
    <cellStyle name="40% - Акцент2 2" xfId="57" xr:uid="{00000000-0005-0000-0000-000020000000}"/>
    <cellStyle name="40% - Акцент2 2 2" xfId="58" xr:uid="{00000000-0005-0000-0000-000021000000}"/>
    <cellStyle name="40% - Акцент2 3" xfId="59" xr:uid="{00000000-0005-0000-0000-000022000000}"/>
    <cellStyle name="40% - Акцент2 3 2" xfId="60" xr:uid="{00000000-0005-0000-0000-000023000000}"/>
    <cellStyle name="40% - Акцент3 2" xfId="61" xr:uid="{00000000-0005-0000-0000-000024000000}"/>
    <cellStyle name="40% - Акцент3 2 2" xfId="62" xr:uid="{00000000-0005-0000-0000-000025000000}"/>
    <cellStyle name="40% - Акцент3 3" xfId="63" xr:uid="{00000000-0005-0000-0000-000026000000}"/>
    <cellStyle name="40% - Акцент3 3 2" xfId="64" xr:uid="{00000000-0005-0000-0000-000027000000}"/>
    <cellStyle name="40% - Акцент4 2" xfId="65" xr:uid="{00000000-0005-0000-0000-000028000000}"/>
    <cellStyle name="40% - Акцент4 2 2" xfId="66" xr:uid="{00000000-0005-0000-0000-000029000000}"/>
    <cellStyle name="40% - Акцент4 3" xfId="67" xr:uid="{00000000-0005-0000-0000-00002A000000}"/>
    <cellStyle name="40% - Акцент4 3 2" xfId="68" xr:uid="{00000000-0005-0000-0000-00002B000000}"/>
    <cellStyle name="40% - Акцент5 2" xfId="69" xr:uid="{00000000-0005-0000-0000-00002C000000}"/>
    <cellStyle name="40% - Акцент5 2 2" xfId="70" xr:uid="{00000000-0005-0000-0000-00002D000000}"/>
    <cellStyle name="40% - Акцент6 2" xfId="71" xr:uid="{00000000-0005-0000-0000-00002E000000}"/>
    <cellStyle name="40% - Акцент6 2 2" xfId="72" xr:uid="{00000000-0005-0000-0000-00002F000000}"/>
    <cellStyle name="60% - Акцент1 2" xfId="73" xr:uid="{00000000-0005-0000-0000-000030000000}"/>
    <cellStyle name="60% - Акцент2 2" xfId="74" xr:uid="{00000000-0005-0000-0000-000031000000}"/>
    <cellStyle name="60% - Акцент2 3" xfId="75" xr:uid="{00000000-0005-0000-0000-000032000000}"/>
    <cellStyle name="60% - Акцент3 2" xfId="76" xr:uid="{00000000-0005-0000-0000-000033000000}"/>
    <cellStyle name="60% - Акцент3 3" xfId="77" xr:uid="{00000000-0005-0000-0000-000034000000}"/>
    <cellStyle name="60% - Акцент4 2" xfId="78" xr:uid="{00000000-0005-0000-0000-000035000000}"/>
    <cellStyle name="60% - Акцент5 2" xfId="79" xr:uid="{00000000-0005-0000-0000-000036000000}"/>
    <cellStyle name="60% - Акцент6 2" xfId="80" xr:uid="{00000000-0005-0000-0000-000037000000}"/>
    <cellStyle name="60% - Акцент6 3" xfId="81" xr:uid="{00000000-0005-0000-0000-000038000000}"/>
    <cellStyle name="Excel Built-in Explanatory Text" xfId="20" xr:uid="{00000000-0005-0000-0000-000039000000}"/>
    <cellStyle name="Excel Built-in Normal" xfId="11" xr:uid="{00000000-0005-0000-0000-00003A000000}"/>
    <cellStyle name="Excel Built-in Normal 1" xfId="12" xr:uid="{00000000-0005-0000-0000-00003B000000}"/>
    <cellStyle name="Excel Built-in Normal_ЗФО" xfId="10" xr:uid="{00000000-0005-0000-0000-00003C000000}"/>
    <cellStyle name="Normal" xfId="17" xr:uid="{00000000-0005-0000-0000-00003D000000}"/>
    <cellStyle name="TableStyleLight1" xfId="14" xr:uid="{00000000-0005-0000-0000-00003E000000}"/>
    <cellStyle name="TableStyleLight1 2" xfId="157" xr:uid="{00000000-0005-0000-0000-00003F000000}"/>
    <cellStyle name="TableStyleLight1 3" xfId="155" xr:uid="{00000000-0005-0000-0000-000040000000}"/>
    <cellStyle name="Акцент1 2" xfId="82" xr:uid="{00000000-0005-0000-0000-000041000000}"/>
    <cellStyle name="Акцент2 2" xfId="83" xr:uid="{00000000-0005-0000-0000-000042000000}"/>
    <cellStyle name="Акцент2 2 2" xfId="84" xr:uid="{00000000-0005-0000-0000-000043000000}"/>
    <cellStyle name="Акцент3 2" xfId="85" xr:uid="{00000000-0005-0000-0000-000044000000}"/>
    <cellStyle name="Акцент4 2" xfId="86" xr:uid="{00000000-0005-0000-0000-000045000000}"/>
    <cellStyle name="Акцент5 2" xfId="87" xr:uid="{00000000-0005-0000-0000-000046000000}"/>
    <cellStyle name="Акцент5 2 2" xfId="88" xr:uid="{00000000-0005-0000-0000-000047000000}"/>
    <cellStyle name="Акцент6 2" xfId="89" xr:uid="{00000000-0005-0000-0000-000048000000}"/>
    <cellStyle name="Ввод  2" xfId="90" xr:uid="{00000000-0005-0000-0000-000049000000}"/>
    <cellStyle name="Ввод  2 2" xfId="128" xr:uid="{00000000-0005-0000-0000-00004A000000}"/>
    <cellStyle name="Ввод  2 2 2" xfId="140" xr:uid="{00000000-0005-0000-0000-00004B000000}"/>
    <cellStyle name="Ввод  2 2 2 2" xfId="179" xr:uid="{00000000-0005-0000-0000-00004C000000}"/>
    <cellStyle name="Ввод  2 2 3" xfId="146" xr:uid="{00000000-0005-0000-0000-00004D000000}"/>
    <cellStyle name="Ввод  2 2 3 2" xfId="184" xr:uid="{00000000-0005-0000-0000-00004E000000}"/>
    <cellStyle name="Ввод  2 2 4" xfId="116" xr:uid="{00000000-0005-0000-0000-00004F000000}"/>
    <cellStyle name="Ввод  2 2 4 2" xfId="167" xr:uid="{00000000-0005-0000-0000-000050000000}"/>
    <cellStyle name="Ввод  2 2 5" xfId="174" xr:uid="{00000000-0005-0000-0000-000051000000}"/>
    <cellStyle name="Ввод  2 3" xfId="120" xr:uid="{00000000-0005-0000-0000-000052000000}"/>
    <cellStyle name="Ввод  2 3 2" xfId="170" xr:uid="{00000000-0005-0000-0000-000053000000}"/>
    <cellStyle name="Ввод  2 4" xfId="121" xr:uid="{00000000-0005-0000-0000-000054000000}"/>
    <cellStyle name="Ввод  2 4 2" xfId="171" xr:uid="{00000000-0005-0000-0000-000055000000}"/>
    <cellStyle name="Ввод  2 5" xfId="161" xr:uid="{00000000-0005-0000-0000-000056000000}"/>
    <cellStyle name="Вывод 2" xfId="91" xr:uid="{00000000-0005-0000-0000-000057000000}"/>
    <cellStyle name="Вывод 2 2" xfId="129" xr:uid="{00000000-0005-0000-0000-000058000000}"/>
    <cellStyle name="Вывод 2 2 2" xfId="141" xr:uid="{00000000-0005-0000-0000-000059000000}"/>
    <cellStyle name="Вывод 2 2 3" xfId="147" xr:uid="{00000000-0005-0000-0000-00005A000000}"/>
    <cellStyle name="Вывод 2 2 4" xfId="151" xr:uid="{00000000-0005-0000-0000-00005B000000}"/>
    <cellStyle name="Вывод 2 2 5" xfId="175" xr:uid="{00000000-0005-0000-0000-00005C000000}"/>
    <cellStyle name="Вывод 2 3" xfId="119" xr:uid="{00000000-0005-0000-0000-00005D000000}"/>
    <cellStyle name="Вывод 2 4" xfId="139" xr:uid="{00000000-0005-0000-0000-00005E000000}"/>
    <cellStyle name="Вывод 2 5" xfId="162" xr:uid="{00000000-0005-0000-0000-00005F000000}"/>
    <cellStyle name="Вычисление 2" xfId="92" xr:uid="{00000000-0005-0000-0000-000060000000}"/>
    <cellStyle name="Вычисление 2 2" xfId="130" xr:uid="{00000000-0005-0000-0000-000061000000}"/>
    <cellStyle name="Вычисление 2 2 2" xfId="142" xr:uid="{00000000-0005-0000-0000-000062000000}"/>
    <cellStyle name="Вычисление 2 2 2 2" xfId="180" xr:uid="{00000000-0005-0000-0000-000063000000}"/>
    <cellStyle name="Вычисление 2 2 3" xfId="148" xr:uid="{00000000-0005-0000-0000-000064000000}"/>
    <cellStyle name="Вычисление 2 2 3 2" xfId="185" xr:uid="{00000000-0005-0000-0000-000065000000}"/>
    <cellStyle name="Вычисление 2 2 4" xfId="152" xr:uid="{00000000-0005-0000-0000-000066000000}"/>
    <cellStyle name="Вычисление 2 2 4 2" xfId="188" xr:uid="{00000000-0005-0000-0000-000067000000}"/>
    <cellStyle name="Вычисление 2 2 5" xfId="176" xr:uid="{00000000-0005-0000-0000-000068000000}"/>
    <cellStyle name="Вычисление 2 3" xfId="118" xr:uid="{00000000-0005-0000-0000-000069000000}"/>
    <cellStyle name="Вычисление 2 3 2" xfId="169" xr:uid="{00000000-0005-0000-0000-00006A000000}"/>
    <cellStyle name="Вычисление 2 4" xfId="122" xr:uid="{00000000-0005-0000-0000-00006B000000}"/>
    <cellStyle name="Вычисление 2 4 2" xfId="172" xr:uid="{00000000-0005-0000-0000-00006C000000}"/>
    <cellStyle name="Вычисление 2 5" xfId="163" xr:uid="{00000000-0005-0000-0000-00006D000000}"/>
    <cellStyle name="Гиперссылка 2" xfId="158" xr:uid="{00000000-0005-0000-0000-00006E000000}"/>
    <cellStyle name="Заголовок 1 2" xfId="93" xr:uid="{00000000-0005-0000-0000-00006F000000}"/>
    <cellStyle name="Заголовок 2 2" xfId="94" xr:uid="{00000000-0005-0000-0000-000070000000}"/>
    <cellStyle name="Заголовок 3 2" xfId="95" xr:uid="{00000000-0005-0000-0000-000071000000}"/>
    <cellStyle name="Заголовок 4 2" xfId="96" xr:uid="{00000000-0005-0000-0000-000072000000}"/>
    <cellStyle name="Итог 2" xfId="97" xr:uid="{00000000-0005-0000-0000-000073000000}"/>
    <cellStyle name="Итог 2 2" xfId="131" xr:uid="{00000000-0005-0000-0000-000074000000}"/>
    <cellStyle name="Итог 2 2 2" xfId="143" xr:uid="{00000000-0005-0000-0000-000075000000}"/>
    <cellStyle name="Итог 2 2 2 2" xfId="181" xr:uid="{00000000-0005-0000-0000-000076000000}"/>
    <cellStyle name="Итог 2 2 3" xfId="149" xr:uid="{00000000-0005-0000-0000-000077000000}"/>
    <cellStyle name="Итог 2 2 3 2" xfId="186" xr:uid="{00000000-0005-0000-0000-000078000000}"/>
    <cellStyle name="Итог 2 2 4" xfId="153" xr:uid="{00000000-0005-0000-0000-000079000000}"/>
    <cellStyle name="Итог 2 2 4 2" xfId="189" xr:uid="{00000000-0005-0000-0000-00007A000000}"/>
    <cellStyle name="Итог 2 2 5" xfId="177" xr:uid="{00000000-0005-0000-0000-00007B000000}"/>
    <cellStyle name="Итог 2 3" xfId="117" xr:uid="{00000000-0005-0000-0000-00007C000000}"/>
    <cellStyle name="Итог 2 3 2" xfId="168" xr:uid="{00000000-0005-0000-0000-00007D000000}"/>
    <cellStyle name="Итог 2 4" xfId="145" xr:uid="{00000000-0005-0000-0000-00007E000000}"/>
    <cellStyle name="Итог 2 4 2" xfId="183" xr:uid="{00000000-0005-0000-0000-00007F000000}"/>
    <cellStyle name="Итог 2 5" xfId="164" xr:uid="{00000000-0005-0000-0000-000080000000}"/>
    <cellStyle name="Контрольная ячейка 2" xfId="98" xr:uid="{00000000-0005-0000-0000-000081000000}"/>
    <cellStyle name="Название 2" xfId="99" xr:uid="{00000000-0005-0000-0000-000082000000}"/>
    <cellStyle name="Нейтральный 2" xfId="100" xr:uid="{00000000-0005-0000-0000-000083000000}"/>
    <cellStyle name="Обычный" xfId="0" builtinId="0"/>
    <cellStyle name="Обычный 10" xfId="24" xr:uid="{00000000-0005-0000-0000-000085000000}"/>
    <cellStyle name="Обычный 10 2" xfId="196" xr:uid="{00000000-0005-0000-0000-000086000000}"/>
    <cellStyle name="Обычный 11" xfId="21" xr:uid="{00000000-0005-0000-0000-000087000000}"/>
    <cellStyle name="Обычный 18" xfId="156" xr:uid="{00000000-0005-0000-0000-000088000000}"/>
    <cellStyle name="Обычный 2" xfId="16" xr:uid="{00000000-0005-0000-0000-000089000000}"/>
    <cellStyle name="Обычный 2 103" xfId="19" xr:uid="{00000000-0005-0000-0000-00008A000000}"/>
    <cellStyle name="Обычный 2 2" xfId="9" xr:uid="{00000000-0005-0000-0000-00008B000000}"/>
    <cellStyle name="Обычный 2 2 2" xfId="132" xr:uid="{00000000-0005-0000-0000-00008C000000}"/>
    <cellStyle name="Обычный 2 2 3" xfId="101" xr:uid="{00000000-0005-0000-0000-00008D000000}"/>
    <cellStyle name="Обычный 2 3" xfId="15" xr:uid="{00000000-0005-0000-0000-00008E000000}"/>
    <cellStyle name="Обычный 2 3 2" xfId="159" xr:uid="{00000000-0005-0000-0000-00008F000000}"/>
    <cellStyle name="Обычный 2 4" xfId="191" xr:uid="{00000000-0005-0000-0000-000090000000}"/>
    <cellStyle name="Обычный 2 5" xfId="192" xr:uid="{00000000-0005-0000-0000-000091000000}"/>
    <cellStyle name="Обычный 2 6" xfId="197" xr:uid="{00000000-0005-0000-0000-000092000000}"/>
    <cellStyle name="Обычный 2 7" xfId="23" xr:uid="{00000000-0005-0000-0000-000093000000}"/>
    <cellStyle name="Обычный 2_ЗФО" xfId="8" xr:uid="{00000000-0005-0000-0000-000094000000}"/>
    <cellStyle name="Обычный 3" xfId="7" xr:uid="{00000000-0005-0000-0000-000095000000}"/>
    <cellStyle name="Обычный 3 2" xfId="127" xr:uid="{00000000-0005-0000-0000-000096000000}"/>
    <cellStyle name="Обычный 3 3" xfId="133" xr:uid="{00000000-0005-0000-0000-000097000000}"/>
    <cellStyle name="Обычный 3 4" xfId="102" xr:uid="{00000000-0005-0000-0000-000098000000}"/>
    <cellStyle name="Обычный 4" xfId="6" xr:uid="{00000000-0005-0000-0000-000099000000}"/>
    <cellStyle name="Обычный 4 2" xfId="193" xr:uid="{00000000-0005-0000-0000-00009A000000}"/>
    <cellStyle name="Обычный 4 3" xfId="198" xr:uid="{00000000-0005-0000-0000-00009B000000}"/>
    <cellStyle name="Обычный 4 4" xfId="103" xr:uid="{00000000-0005-0000-0000-00009C000000}"/>
    <cellStyle name="Обычный 5" xfId="5" xr:uid="{00000000-0005-0000-0000-00009D000000}"/>
    <cellStyle name="Обычный 5 2" xfId="194" xr:uid="{00000000-0005-0000-0000-00009E000000}"/>
    <cellStyle name="Обычный 5 3" xfId="104" xr:uid="{00000000-0005-0000-0000-00009F000000}"/>
    <cellStyle name="Обычный 6" xfId="13" xr:uid="{00000000-0005-0000-0000-0000A0000000}"/>
    <cellStyle name="Обычный 6 2" xfId="105" xr:uid="{00000000-0005-0000-0000-0000A1000000}"/>
    <cellStyle name="Обычный 7" xfId="4" xr:uid="{00000000-0005-0000-0000-0000A2000000}"/>
    <cellStyle name="Обычный 7 2" xfId="138" xr:uid="{00000000-0005-0000-0000-0000A3000000}"/>
    <cellStyle name="Обычный 7 3" xfId="126" xr:uid="{00000000-0005-0000-0000-0000A4000000}"/>
    <cellStyle name="Обычный 8" xfId="3" xr:uid="{00000000-0005-0000-0000-0000A5000000}"/>
    <cellStyle name="Обычный 8 2" xfId="25" xr:uid="{00000000-0005-0000-0000-0000A6000000}"/>
    <cellStyle name="Обычный 8 3" xfId="22" xr:uid="{00000000-0005-0000-0000-0000A7000000}"/>
    <cellStyle name="Обычный 9" xfId="2" xr:uid="{00000000-0005-0000-0000-0000A8000000}"/>
    <cellStyle name="Обычный 9 2" xfId="160" xr:uid="{00000000-0005-0000-0000-0000A9000000}"/>
    <cellStyle name="Плохой 2" xfId="106" xr:uid="{00000000-0005-0000-0000-0000AA000000}"/>
    <cellStyle name="Пояснение 2" xfId="107" xr:uid="{00000000-0005-0000-0000-0000AB000000}"/>
    <cellStyle name="Примечание 2" xfId="108" xr:uid="{00000000-0005-0000-0000-0000AC000000}"/>
    <cellStyle name="Примечание 2 2" xfId="134" xr:uid="{00000000-0005-0000-0000-0000AD000000}"/>
    <cellStyle name="Примечание 2 2 2" xfId="144" xr:uid="{00000000-0005-0000-0000-0000AE000000}"/>
    <cellStyle name="Примечание 2 2 2 2" xfId="182" xr:uid="{00000000-0005-0000-0000-0000AF000000}"/>
    <cellStyle name="Примечание 2 2 3" xfId="150" xr:uid="{00000000-0005-0000-0000-0000B0000000}"/>
    <cellStyle name="Примечание 2 2 3 2" xfId="187" xr:uid="{00000000-0005-0000-0000-0000B1000000}"/>
    <cellStyle name="Примечание 2 2 4" xfId="154" xr:uid="{00000000-0005-0000-0000-0000B2000000}"/>
    <cellStyle name="Примечание 2 2 4 2" xfId="190" xr:uid="{00000000-0005-0000-0000-0000B3000000}"/>
    <cellStyle name="Примечание 2 2 5" xfId="178" xr:uid="{00000000-0005-0000-0000-0000B4000000}"/>
    <cellStyle name="Примечание 2 3" xfId="115" xr:uid="{00000000-0005-0000-0000-0000B5000000}"/>
    <cellStyle name="Примечание 2 3 2" xfId="166" xr:uid="{00000000-0005-0000-0000-0000B6000000}"/>
    <cellStyle name="Примечание 2 4" xfId="123" xr:uid="{00000000-0005-0000-0000-0000B7000000}"/>
    <cellStyle name="Примечание 2 4 2" xfId="173" xr:uid="{00000000-0005-0000-0000-0000B8000000}"/>
    <cellStyle name="Примечание 2 5" xfId="165" xr:uid="{00000000-0005-0000-0000-0000B9000000}"/>
    <cellStyle name="Процентный 2" xfId="109" xr:uid="{00000000-0005-0000-0000-0000BA000000}"/>
    <cellStyle name="Процентный 2 2" xfId="135" xr:uid="{00000000-0005-0000-0000-0000BB000000}"/>
    <cellStyle name="Связанная ячейка 2" xfId="110" xr:uid="{00000000-0005-0000-0000-0000BC000000}"/>
    <cellStyle name="Текст предупреждения 2" xfId="111" xr:uid="{00000000-0005-0000-0000-0000BD000000}"/>
    <cellStyle name="Финансовый" xfId="18" builtinId="3"/>
    <cellStyle name="Финансовый 2" xfId="1" xr:uid="{00000000-0005-0000-0000-0000BF000000}"/>
    <cellStyle name="Финансовый 2 2" xfId="113" xr:uid="{00000000-0005-0000-0000-0000C0000000}"/>
    <cellStyle name="Финансовый 2 2 2" xfId="137" xr:uid="{00000000-0005-0000-0000-0000C1000000}"/>
    <cellStyle name="Финансовый 2 2 3" xfId="125" xr:uid="{00000000-0005-0000-0000-0000C2000000}"/>
    <cellStyle name="Финансовый 2 3" xfId="136" xr:uid="{00000000-0005-0000-0000-0000C3000000}"/>
    <cellStyle name="Финансовый 2 4" xfId="124" xr:uid="{00000000-0005-0000-0000-0000C4000000}"/>
    <cellStyle name="Финансовый 2 5" xfId="112" xr:uid="{00000000-0005-0000-0000-0000C5000000}"/>
    <cellStyle name="Хороший 2" xfId="114" xr:uid="{00000000-0005-0000-0000-0000C6000000}"/>
  </cellStyles>
  <dxfs count="3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784412</xdr:colOff>
      <xdr:row>5</xdr:row>
      <xdr:rowOff>504264</xdr:rowOff>
    </xdr:from>
    <xdr:to>
      <xdr:col>12</xdr:col>
      <xdr:colOff>1089904</xdr:colOff>
      <xdr:row>5</xdr:row>
      <xdr:rowOff>1531470</xdr:rowOff>
    </xdr:to>
    <xdr:pic>
      <xdr:nvPicPr>
        <xdr:cNvPr id="2" name="Рисунок 1" descr="base_1_153376_327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7206" y="6163235"/>
          <a:ext cx="4899904" cy="1027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</xdr:row>
      <xdr:rowOff>715538</xdr:rowOff>
    </xdr:from>
    <xdr:to>
      <xdr:col>1</xdr:col>
      <xdr:colOff>180975</xdr:colOff>
      <xdr:row>5</xdr:row>
      <xdr:rowOff>965388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5538"/>
          <a:ext cx="180975" cy="24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136071</xdr:colOff>
      <xdr:row>6</xdr:row>
      <xdr:rowOff>37353</xdr:rowOff>
    </xdr:from>
    <xdr:to>
      <xdr:col>8</xdr:col>
      <xdr:colOff>908742</xdr:colOff>
      <xdr:row>6</xdr:row>
      <xdr:rowOff>756931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71" y="7844118"/>
          <a:ext cx="3256642" cy="7195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56030</xdr:colOff>
      <xdr:row>6</xdr:row>
      <xdr:rowOff>190500</xdr:rowOff>
    </xdr:from>
    <xdr:to>
      <xdr:col>1</xdr:col>
      <xdr:colOff>208430</xdr:colOff>
      <xdr:row>6</xdr:row>
      <xdr:rowOff>419100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49530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6</xdr:row>
      <xdr:rowOff>593912</xdr:rowOff>
    </xdr:from>
    <xdr:to>
      <xdr:col>1</xdr:col>
      <xdr:colOff>162486</xdr:colOff>
      <xdr:row>6</xdr:row>
      <xdr:rowOff>774887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5356412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4885766</xdr:colOff>
      <xdr:row>6</xdr:row>
      <xdr:rowOff>1690407</xdr:rowOff>
    </xdr:from>
    <xdr:to>
      <xdr:col>6</xdr:col>
      <xdr:colOff>476518</xdr:colOff>
      <xdr:row>8</xdr:row>
      <xdr:rowOff>22145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6707" y="10699936"/>
          <a:ext cx="1791340" cy="1006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1123950</xdr:colOff>
      <xdr:row>17</xdr:row>
      <xdr:rowOff>4739640</xdr:rowOff>
    </xdr:from>
    <xdr:to>
      <xdr:col>8</xdr:col>
      <xdr:colOff>798830</xdr:colOff>
      <xdr:row>21</xdr:row>
      <xdr:rowOff>307933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A247639-3ED8-425C-848E-18356A04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548110" y="25146000"/>
          <a:ext cx="1076960" cy="1393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M56"/>
  <sheetViews>
    <sheetView tabSelected="1" zoomScale="40" zoomScaleNormal="40" workbookViewId="0">
      <selection activeCell="U13" sqref="U13"/>
    </sheetView>
  </sheetViews>
  <sheetFormatPr defaultColWidth="9.109375" defaultRowHeight="13.8" x14ac:dyDescent="0.3"/>
  <cols>
    <col min="1" max="1" width="9.109375" style="1"/>
    <col min="2" max="2" width="6.44140625" style="1" customWidth="1"/>
    <col min="3" max="3" width="64" style="1" customWidth="1"/>
    <col min="4" max="4" width="42.6640625" style="1" customWidth="1"/>
    <col min="5" max="5" width="43" style="1" hidden="1" customWidth="1"/>
    <col min="6" max="6" width="13" style="1" customWidth="1"/>
    <col min="7" max="7" width="16.6640625" style="1" customWidth="1"/>
    <col min="8" max="8" width="20.44140625" style="2" customWidth="1"/>
    <col min="9" max="9" width="20" style="2" customWidth="1"/>
    <col min="10" max="10" width="20.109375" style="6" customWidth="1"/>
    <col min="11" max="11" width="19" style="2" customWidth="1"/>
    <col min="12" max="12" width="21" style="2" customWidth="1"/>
    <col min="13" max="13" width="22.88671875" style="2" customWidth="1"/>
    <col min="14" max="14" width="14.44140625" style="1" customWidth="1"/>
    <col min="15" max="15" width="20.6640625" style="1" customWidth="1"/>
    <col min="16" max="16" width="24.88671875" style="1" customWidth="1"/>
    <col min="17" max="17" width="31.5546875" style="1" customWidth="1"/>
    <col min="18" max="18" width="34.6640625" style="2" customWidth="1"/>
    <col min="19" max="19" width="9.109375" style="1" customWidth="1"/>
    <col min="20" max="20" width="14.5546875" style="1" customWidth="1"/>
    <col min="21" max="21" width="13.5546875" style="1" customWidth="1"/>
    <col min="22" max="22" width="13.6640625" style="1" customWidth="1"/>
    <col min="23" max="23" width="15.21875" style="1" customWidth="1"/>
    <col min="24" max="24" width="9.109375" style="1"/>
    <col min="25" max="25" width="13.33203125" style="1" customWidth="1"/>
    <col min="26" max="27" width="9.109375" style="1"/>
    <col min="28" max="28" width="14.109375" style="1" customWidth="1"/>
    <col min="29" max="16384" width="9.109375" style="1"/>
  </cols>
  <sheetData>
    <row r="1" spans="2:23 1027:1027" ht="78" customHeight="1" x14ac:dyDescent="0.3">
      <c r="B1" s="7"/>
      <c r="C1" s="7"/>
      <c r="D1" s="7"/>
      <c r="E1" s="7"/>
      <c r="F1" s="7"/>
      <c r="G1" s="7"/>
      <c r="H1" s="8"/>
      <c r="I1" s="8"/>
      <c r="J1" s="9"/>
      <c r="K1" s="42" t="s">
        <v>32</v>
      </c>
      <c r="L1" s="42"/>
      <c r="M1" s="42"/>
      <c r="N1" s="42"/>
      <c r="O1" s="42"/>
      <c r="P1" s="42"/>
      <c r="Q1" s="42"/>
      <c r="R1" s="42"/>
      <c r="S1" s="7"/>
    </row>
    <row r="2" spans="2:23 1027:1027" ht="73.5" customHeight="1" x14ac:dyDescent="0.3">
      <c r="B2" s="50" t="s">
        <v>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7"/>
    </row>
    <row r="3" spans="2:23 1027:1027" s="4" customFormat="1" ht="95.4" customHeight="1" x14ac:dyDescent="0.3">
      <c r="B3" s="43" t="s">
        <v>24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10"/>
      <c r="AMM3" s="3"/>
    </row>
    <row r="4" spans="2:23 1027:1027" s="4" customFormat="1" ht="117.75" customHeight="1" x14ac:dyDescent="0.3">
      <c r="B4" s="43" t="s">
        <v>37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11"/>
      <c r="AMM4" s="3"/>
    </row>
    <row r="5" spans="2:23 1027:1027" s="4" customFormat="1" ht="36" customHeight="1" x14ac:dyDescent="0.3">
      <c r="B5" s="43" t="s">
        <v>17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AMM5" s="3"/>
    </row>
    <row r="6" spans="2:23 1027:1027" s="4" customFormat="1" ht="145.19999999999999" customHeight="1" x14ac:dyDescent="0.3">
      <c r="B6" s="49" t="s">
        <v>31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12"/>
      <c r="U6" s="4" t="s">
        <v>15</v>
      </c>
      <c r="AMM6" s="3"/>
    </row>
    <row r="7" spans="2:23 1027:1027" s="4" customFormat="1" ht="117" customHeight="1" x14ac:dyDescent="0.3">
      <c r="B7" s="49" t="s">
        <v>19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AMM7" s="3"/>
    </row>
    <row r="8" spans="2:23 1027:1027" s="4" customFormat="1" ht="60" customHeight="1" x14ac:dyDescent="0.3">
      <c r="B8" s="49" t="s">
        <v>16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13"/>
      <c r="AMM8" s="3"/>
    </row>
    <row r="9" spans="2:23 1027:1027" s="4" customFormat="1" ht="84.9" customHeight="1" x14ac:dyDescent="0.3">
      <c r="B9" s="43" t="s">
        <v>41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14"/>
      <c r="AMM9" s="3"/>
    </row>
    <row r="10" spans="2:23 1027:1027" s="4" customFormat="1" ht="151.5" customHeight="1" x14ac:dyDescent="0.3">
      <c r="B10" s="48" t="s">
        <v>38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14"/>
      <c r="AMM10" s="3"/>
    </row>
    <row r="11" spans="2:23 1027:1027" s="4" customFormat="1" ht="30.6" customHeight="1" x14ac:dyDescent="0.3">
      <c r="B11" s="43" t="s">
        <v>25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14"/>
      <c r="AMM11" s="3"/>
    </row>
    <row r="12" spans="2:23 1027:1027" ht="84.9" customHeight="1" x14ac:dyDescent="0.3">
      <c r="B12" s="44" t="s">
        <v>18</v>
      </c>
      <c r="C12" s="44"/>
      <c r="D12" s="44"/>
      <c r="E12" s="44"/>
      <c r="F12" s="45">
        <v>118526</v>
      </c>
      <c r="G12" s="45"/>
      <c r="H12" s="46" t="s">
        <v>42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</row>
    <row r="13" spans="2:23 1027:1027" ht="64.2" customHeight="1" x14ac:dyDescent="0.3">
      <c r="B13" s="52" t="s">
        <v>0</v>
      </c>
      <c r="C13" s="52" t="s">
        <v>22</v>
      </c>
      <c r="D13" s="52" t="s">
        <v>23</v>
      </c>
      <c r="E13" s="24" t="s">
        <v>20</v>
      </c>
      <c r="F13" s="52" t="s">
        <v>1</v>
      </c>
      <c r="G13" s="52"/>
      <c r="H13" s="25" t="s">
        <v>11</v>
      </c>
      <c r="I13" s="25" t="s">
        <v>13</v>
      </c>
      <c r="J13" s="26" t="s">
        <v>12</v>
      </c>
      <c r="K13" s="25" t="s">
        <v>10</v>
      </c>
      <c r="L13" s="25" t="s">
        <v>2</v>
      </c>
      <c r="M13" s="51" t="s">
        <v>3</v>
      </c>
      <c r="N13" s="52" t="s">
        <v>4</v>
      </c>
      <c r="O13" s="52" t="s">
        <v>5</v>
      </c>
      <c r="P13" s="52" t="s">
        <v>6</v>
      </c>
      <c r="Q13" s="52" t="s">
        <v>7</v>
      </c>
      <c r="R13" s="51" t="s">
        <v>14</v>
      </c>
      <c r="S13" s="7"/>
    </row>
    <row r="14" spans="2:23 1027:1027" ht="89.25" customHeight="1" x14ac:dyDescent="0.3">
      <c r="B14" s="52"/>
      <c r="C14" s="60"/>
      <c r="D14" s="52"/>
      <c r="E14" s="24" t="s">
        <v>21</v>
      </c>
      <c r="F14" s="27" t="s">
        <v>8</v>
      </c>
      <c r="G14" s="27" t="s">
        <v>9</v>
      </c>
      <c r="H14" s="28" t="s">
        <v>28</v>
      </c>
      <c r="I14" s="28" t="s">
        <v>28</v>
      </c>
      <c r="J14" s="26" t="s">
        <v>28</v>
      </c>
      <c r="K14" s="28" t="s">
        <v>29</v>
      </c>
      <c r="L14" s="28" t="s">
        <v>30</v>
      </c>
      <c r="M14" s="51"/>
      <c r="N14" s="52"/>
      <c r="O14" s="52"/>
      <c r="P14" s="52"/>
      <c r="Q14" s="52"/>
      <c r="R14" s="51"/>
      <c r="S14" s="7"/>
    </row>
    <row r="15" spans="2:23 1027:1027" ht="120.75" customHeight="1" x14ac:dyDescent="0.3">
      <c r="B15" s="29">
        <v>1</v>
      </c>
      <c r="C15" s="30" t="s">
        <v>27</v>
      </c>
      <c r="D15" s="31" t="s">
        <v>40</v>
      </c>
      <c r="E15" s="32" t="s">
        <v>26</v>
      </c>
      <c r="F15" s="33" t="s">
        <v>39</v>
      </c>
      <c r="G15" s="41">
        <v>28</v>
      </c>
      <c r="H15" s="34">
        <v>94.34</v>
      </c>
      <c r="I15" s="35">
        <v>95.42</v>
      </c>
      <c r="J15" s="35">
        <v>93.25</v>
      </c>
      <c r="K15" s="36" t="s">
        <v>35</v>
      </c>
      <c r="L15" s="36" t="s">
        <v>35</v>
      </c>
      <c r="M15" s="37">
        <f t="shared" ref="M15" si="0">AVERAGE(H15:L15)</f>
        <v>94.34</v>
      </c>
      <c r="N15" s="29">
        <f t="shared" ref="N15" si="1">COUNT(H15:L15)</f>
        <v>3</v>
      </c>
      <c r="O15" s="29">
        <f t="shared" ref="O15" si="2">STDEV(H15,I15,J15,K15,L15)</f>
        <v>1.0850038402389801</v>
      </c>
      <c r="P15" s="29">
        <f t="shared" ref="P15" si="3">O15/M15*100</f>
        <v>1.1500994702554399</v>
      </c>
      <c r="Q15" s="29" t="str">
        <f t="shared" ref="Q15" si="4">IF(P15&lt;33,"ОДНОРОДНЫЕ","НЕОДНОРОДНЫЕ")</f>
        <v>ОДНОРОДНЫЕ</v>
      </c>
      <c r="R15" s="38">
        <f t="shared" ref="R15" si="5">G15*M15</f>
        <v>2641.52</v>
      </c>
      <c r="S15" s="7"/>
      <c r="U15" s="40"/>
      <c r="V15" s="40"/>
      <c r="W15" s="40"/>
    </row>
    <row r="16" spans="2:23 1027:1027" ht="59.4" customHeight="1" x14ac:dyDescent="0.3">
      <c r="B16" s="29">
        <v>2</v>
      </c>
      <c r="C16" s="30" t="s">
        <v>27</v>
      </c>
      <c r="D16" s="31" t="s">
        <v>40</v>
      </c>
      <c r="E16" s="32" t="s">
        <v>26</v>
      </c>
      <c r="F16" s="33" t="s">
        <v>39</v>
      </c>
      <c r="G16" s="41">
        <v>1</v>
      </c>
      <c r="H16" s="34">
        <v>94.33</v>
      </c>
      <c r="I16" s="35">
        <v>95.42</v>
      </c>
      <c r="J16" s="35">
        <v>93.25</v>
      </c>
      <c r="K16" s="36" t="s">
        <v>35</v>
      </c>
      <c r="L16" s="36" t="s">
        <v>35</v>
      </c>
      <c r="M16" s="37">
        <f t="shared" ref="M16" si="6">AVERAGE(H16:L16)</f>
        <v>94.33</v>
      </c>
      <c r="N16" s="29">
        <f t="shared" ref="N16" si="7">COUNT(H16:L16)</f>
        <v>3</v>
      </c>
      <c r="O16" s="29">
        <f t="shared" ref="O16" si="8">STDEV(H16,I16,J16,K16,L16)</f>
        <v>1.0850038402389801</v>
      </c>
      <c r="P16" s="29">
        <f t="shared" ref="P16" si="9">O16/M16*100</f>
        <v>1.1502213932354299</v>
      </c>
      <c r="Q16" s="29" t="str">
        <f t="shared" ref="Q16" si="10">IF(P16&lt;33,"ОДНОРОДНЫЕ","НЕОДНОРОДНЫЕ")</f>
        <v>ОДНОРОДНЫЕ</v>
      </c>
      <c r="R16" s="38">
        <f t="shared" ref="R16" si="11">G16*M16</f>
        <v>94.33</v>
      </c>
    </row>
    <row r="17" spans="2:18" ht="97.8" customHeight="1" x14ac:dyDescent="0.3">
      <c r="B17" s="56" t="s">
        <v>34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8"/>
      <c r="R17" s="39">
        <f>SUM(R15:R16)</f>
        <v>2735.85</v>
      </c>
    </row>
    <row r="18" spans="2:18" ht="28.2" x14ac:dyDescent="0.3">
      <c r="B18" s="15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2:18" ht="28.8" x14ac:dyDescent="0.55000000000000004">
      <c r="B19" s="19"/>
      <c r="C19" s="53" t="s">
        <v>33</v>
      </c>
      <c r="D19" s="54"/>
      <c r="E19" s="54"/>
      <c r="F19" s="54"/>
      <c r="G19" s="54"/>
      <c r="H19" s="54"/>
      <c r="I19" s="54"/>
      <c r="J19" s="54"/>
      <c r="K19" s="54"/>
      <c r="L19" s="55"/>
      <c r="M19" s="55"/>
      <c r="N19" s="55"/>
      <c r="O19" s="55"/>
      <c r="P19" s="55"/>
      <c r="Q19" s="7"/>
      <c r="R19" s="8"/>
    </row>
    <row r="20" spans="2:18" ht="28.2" x14ac:dyDescent="0.3">
      <c r="B20" s="20"/>
      <c r="C20" s="16"/>
      <c r="D20" s="15"/>
      <c r="E20" s="15"/>
      <c r="F20" s="20"/>
      <c r="G20" s="20"/>
      <c r="H20" s="21"/>
      <c r="I20" s="18"/>
      <c r="J20" s="17"/>
      <c r="K20" s="22"/>
      <c r="L20" s="23"/>
      <c r="M20" s="22"/>
      <c r="N20" s="22"/>
      <c r="O20" s="7"/>
      <c r="P20" s="7"/>
      <c r="Q20" s="7"/>
      <c r="R20" s="8"/>
    </row>
    <row r="21" spans="2:18" ht="28.2" x14ac:dyDescent="0.3">
      <c r="B21" s="7"/>
      <c r="C21" s="7"/>
      <c r="D21" s="7"/>
      <c r="E21" s="7"/>
      <c r="F21" s="7"/>
      <c r="G21" s="20"/>
      <c r="H21" s="21"/>
      <c r="I21" s="18"/>
      <c r="J21" s="17"/>
      <c r="K21" s="22"/>
      <c r="L21" s="23"/>
      <c r="M21" s="22"/>
      <c r="N21" s="7"/>
      <c r="O21" s="7"/>
      <c r="P21" s="7"/>
      <c r="Q21" s="7"/>
      <c r="R21" s="8"/>
    </row>
    <row r="22" spans="2:18" ht="28.2" x14ac:dyDescent="0.3">
      <c r="B22" s="7"/>
      <c r="C22" s="7"/>
      <c r="D22" s="7"/>
      <c r="E22" s="7"/>
      <c r="F22" s="7"/>
      <c r="G22" s="20"/>
      <c r="H22" s="21"/>
      <c r="I22" s="18"/>
      <c r="J22" s="17"/>
      <c r="K22" s="22"/>
      <c r="L22" s="23"/>
      <c r="M22" s="22"/>
      <c r="N22" s="7"/>
      <c r="O22" s="7"/>
      <c r="P22" s="7"/>
      <c r="Q22" s="7"/>
      <c r="R22" s="8"/>
    </row>
    <row r="23" spans="2:18" ht="28.2" x14ac:dyDescent="0.3">
      <c r="B23" s="7"/>
      <c r="C23" s="7"/>
      <c r="D23" s="7"/>
      <c r="E23" s="7"/>
      <c r="F23" s="7"/>
      <c r="G23" s="20"/>
      <c r="H23" s="21"/>
      <c r="I23" s="18"/>
      <c r="J23" s="17"/>
      <c r="K23" s="22"/>
      <c r="L23" s="23"/>
      <c r="M23" s="22"/>
      <c r="N23" s="7"/>
      <c r="O23" s="7"/>
      <c r="P23" s="7"/>
      <c r="Q23" s="7"/>
      <c r="R23" s="8"/>
    </row>
    <row r="24" spans="2:18" ht="28.2" x14ac:dyDescent="0.3">
      <c r="B24" s="7"/>
      <c r="C24" s="7"/>
      <c r="D24" s="7"/>
      <c r="E24" s="7"/>
      <c r="F24" s="7"/>
      <c r="G24" s="7"/>
      <c r="H24" s="8"/>
      <c r="I24" s="8"/>
      <c r="J24" s="9"/>
      <c r="K24" s="8"/>
      <c r="L24" s="8"/>
      <c r="M24" s="8"/>
      <c r="N24" s="7"/>
      <c r="O24" s="7"/>
      <c r="P24" s="7"/>
      <c r="Q24" s="7"/>
      <c r="R24" s="8"/>
    </row>
    <row r="38" spans="4:4" x14ac:dyDescent="0.3">
      <c r="D38" s="1" t="s">
        <v>15</v>
      </c>
    </row>
    <row r="55" spans="3:7" ht="15.6" x14ac:dyDescent="0.3">
      <c r="C55" s="5"/>
      <c r="D55" s="5"/>
      <c r="E55" s="5"/>
      <c r="F55" s="5"/>
      <c r="G55" s="5"/>
    </row>
    <row r="56" spans="3:7" ht="15.6" x14ac:dyDescent="0.3">
      <c r="C56" s="59"/>
      <c r="D56" s="59"/>
      <c r="E56" s="59"/>
      <c r="F56" s="59"/>
      <c r="G56" s="59"/>
    </row>
  </sheetData>
  <sheetProtection formatCells="0" formatColumns="0" formatRows="0" insertRows="0" deleteRows="0"/>
  <mergeCells count="28">
    <mergeCell ref="R13:R14"/>
    <mergeCell ref="B13:B14"/>
    <mergeCell ref="C19:P19"/>
    <mergeCell ref="B17:Q17"/>
    <mergeCell ref="C56:G56"/>
    <mergeCell ref="N13:N14"/>
    <mergeCell ref="O13:O14"/>
    <mergeCell ref="P13:P14"/>
    <mergeCell ref="Q13:Q14"/>
    <mergeCell ref="C13:C14"/>
    <mergeCell ref="D13:D14"/>
    <mergeCell ref="F13:G13"/>
    <mergeCell ref="M13:M14"/>
    <mergeCell ref="C18:R18"/>
    <mergeCell ref="K1:R1"/>
    <mergeCell ref="B11:R11"/>
    <mergeCell ref="B12:E12"/>
    <mergeCell ref="F12:G12"/>
    <mergeCell ref="H12:R12"/>
    <mergeCell ref="B10:R10"/>
    <mergeCell ref="B6:R6"/>
    <mergeCell ref="B7:S7"/>
    <mergeCell ref="B8:R8"/>
    <mergeCell ref="B9:R9"/>
    <mergeCell ref="B2:R2"/>
    <mergeCell ref="B3:R3"/>
    <mergeCell ref="B4:R4"/>
    <mergeCell ref="B5:S5"/>
  </mergeCells>
  <phoneticPr fontId="53" type="noConversion"/>
  <conditionalFormatting sqref="Q15:Q16">
    <cfRule type="expression" dxfId="2" priority="19" stopIfTrue="1">
      <formula>NOT(ISERROR(SEARCH("НЕОДНОРОДНЫЕ",Q15)))</formula>
    </cfRule>
    <cfRule type="expression" dxfId="1" priority="20" stopIfTrue="1">
      <formula>NOT(ISERROR(SEARCH("ОДНОРОДНЫЕ",Q15)))</formula>
    </cfRule>
    <cfRule type="expression" dxfId="0" priority="21" stopIfTrue="1">
      <formula>NOT(ISERROR(SEARCH("НЕОДНОРОДНЫЕ",Q15)))</formula>
    </cfRule>
  </conditionalFormatting>
  <pageMargins left="0.25" right="0.25" top="0.75" bottom="0.75" header="0.3" footer="0.3"/>
  <pageSetup paperSize="9"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Svso</cp:lastModifiedBy>
  <cp:lastPrinted>2023-01-18T01:48:31Z</cp:lastPrinted>
  <dcterms:created xsi:type="dcterms:W3CDTF">2006-09-28T08:33:00Z</dcterms:created>
  <dcterms:modified xsi:type="dcterms:W3CDTF">2026-06-23T04:23:07Z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1049-10.1.0.5672</vt:lpwstr>
  </property>
</Properties>
</file>