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8\отдел госзакупок\ТОРГИ 2026\Планирование\Заявки на закупку\02. КФО4\Кресла\"/>
    </mc:Choice>
  </mc:AlternateContent>
  <xr:revisionPtr revIDLastSave="0" documentId="13_ncr:1_{1EDE2458-B086-4E4E-9F85-2D2347F18F63}" xr6:coauthVersionLast="47" xr6:coauthVersionMax="47" xr10:uidLastSave="{00000000-0000-0000-0000-000000000000}"/>
  <bookViews>
    <workbookView xWindow="-16425" yWindow="-3405" windowWidth="15885" windowHeight="15600" xr2:uid="{00000000-000D-0000-FFFF-FFFF00000000}"/>
  </bookViews>
  <sheets>
    <sheet name="Лист1" sheetId="1" r:id="rId1"/>
  </sheets>
  <definedNames>
    <definedName name="_xlnm.Print_Area" localSheetId="0">Лист1!$A$3:$K$14</definedName>
  </definedNames>
  <calcPr calcId="191029"/>
</workbook>
</file>

<file path=xl/calcChain.xml><?xml version="1.0" encoding="utf-8"?>
<calcChain xmlns="http://schemas.openxmlformats.org/spreadsheetml/2006/main">
  <c r="E11" i="1" l="1"/>
  <c r="H9" i="1"/>
  <c r="I9" i="1"/>
  <c r="G11" i="1"/>
  <c r="F11" i="1"/>
  <c r="I10" i="1"/>
  <c r="H10" i="1"/>
  <c r="J9" i="1" l="1"/>
  <c r="K9" i="1"/>
  <c r="J10" i="1"/>
  <c r="K10" i="1"/>
  <c r="K11" i="1" s="1"/>
</calcChain>
</file>

<file path=xl/sharedStrings.xml><?xml version="1.0" encoding="utf-8"?>
<sst xmlns="http://schemas.openxmlformats.org/spreadsheetml/2006/main" count="26" uniqueCount="24">
  <si>
    <t>№</t>
  </si>
  <si>
    <t>Наименование предмета договора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</si>
  <si>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</si>
  <si>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</si>
  <si>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</si>
  <si>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</si>
  <si>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Н(М)ЦК,  определяемая методом сопоставимых рыночных цен (анализа рынка)</t>
  </si>
  <si>
    <t>Итоговая сумма по коммерческим предложениям</t>
  </si>
  <si>
    <t>Единица измерения</t>
  </si>
  <si>
    <t>Количество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</si>
  <si>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 - цена единицы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</si>
  <si>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</si>
  <si>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>ИТОГО</t>
  </si>
  <si>
    <t xml:space="preserve">Расчет начальной (максимальной) цены контракта </t>
  </si>
  <si>
    <t>шт.</t>
  </si>
  <si>
    <t>Кресло офисное</t>
  </si>
  <si>
    <t>Коммерческое предложение № 3 (вх.№ 30 - 5351 от 09.07.2026)</t>
  </si>
  <si>
    <t>Начальник организационного отдела</t>
  </si>
  <si>
    <t>М.И. Рамазанова</t>
  </si>
  <si>
    <t>Коммерческое предложение № 2 (вх.№ 30 - 5352 от 09.07.2026)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</si>
  <si>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Обоснование и расчет начальной (максимальной) цены контракта произведен на основании полученных ответов на запрос ценовой информации. Отправлено 12 запросов. Получено 3 коммерческих предложения.</t>
  </si>
  <si>
    <t>Коммерческое предложение № 1 (вх.№ 30 - 5353 от 09.07.2026)</t>
  </si>
  <si>
    <t>Дата составления таблицы 10.07.2026 г.</t>
  </si>
  <si>
    <t>на поставку кресел офисных для нужд ФГБВУ «Центррегионводхоз»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</si>
</sst>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0" borderId="1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2" fontId="5" fillId="2" borderId="0" xfId="0" applyNumberFormat="1" applyFont="1" applyFill="1" applyAlignment="1" applyProtection="1">
      <alignment horizontal="center" vertical="center"/>
      <protection locked="0"/>
    </xf>
    <xf numFmtId="2" fontId="8" fillId="2" borderId="0" xfId="0" applyNumberFormat="1" applyFont="1" applyFill="1" applyAlignment="1">
      <alignment horizontal="center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5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2" fontId="5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7</xdr:row>
      <xdr:rowOff>1323976</xdr:rowOff>
    </xdr:from>
    <xdr:to>
      <xdr:col>9</xdr:col>
      <xdr:colOff>895350</xdr:colOff>
      <xdr:row>7</xdr:row>
      <xdr:rowOff>1609639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05850" y="3286126"/>
          <a:ext cx="838200" cy="28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84492</xdr:colOff>
      <xdr:row>7</xdr:row>
      <xdr:rowOff>1228501</xdr:rowOff>
    </xdr:from>
    <xdr:to>
      <xdr:col>8</xdr:col>
      <xdr:colOff>998892</xdr:colOff>
      <xdr:row>7</xdr:row>
      <xdr:rowOff>1670461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3542" y="3190651"/>
          <a:ext cx="9144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165735</xdr:colOff>
      <xdr:row>7</xdr:row>
      <xdr:rowOff>1285875</xdr:rowOff>
    </xdr:from>
    <xdr:to>
      <xdr:col>10</xdr:col>
      <xdr:colOff>1689735</xdr:colOff>
      <xdr:row>7</xdr:row>
      <xdr:rowOff>1651635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8835" y="3248025"/>
          <a:ext cx="15240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4"/>
  <sheetViews>
    <sheetView tabSelected="1" workbookViewId="0">
      <selection activeCell="F15" sqref="F15"/>
    </sheetView>
  </sheetViews>
  <sheetFormatPr defaultColWidth="9.140625" defaultRowHeight="12.75" x14ac:dyDescent="0.2"/>
  <cols>
    <col min="1" max="1" width="2.85546875" style="1" customWidth="1"/>
    <col min="2" max="2" width="18.5703125" style="1" customWidth="1"/>
    <col min="3" max="3" width="6.85546875" style="1" bestFit="1" customWidth="1"/>
    <col min="4" max="4" width="6.5703125" style="1" bestFit="1" customWidth="1"/>
    <col min="5" max="5" width="13.85546875" style="1" customWidth="1"/>
    <col min="6" max="6" width="14" style="1" customWidth="1"/>
    <col min="7" max="7" width="14.28515625" style="1" customWidth="1"/>
    <col min="8" max="8" width="9.28515625" style="1" customWidth="1"/>
    <col min="9" max="9" width="15.140625" style="1" customWidth="1"/>
    <col min="10" max="10" width="13.7109375" style="1" customWidth="1"/>
    <col min="11" max="11" width="27.42578125" style="1" customWidth="1"/>
    <col min="12" max="12" width="11.5703125" style="1" hidden="1" customWidth="1"/>
    <col min="13" max="13" width="17.5703125" style="1" customWidth="1"/>
    <col min="14" max="14" width="0.42578125" style="1" customWidth="1"/>
    <col min="15" max="19" width="9.140625" style="1"/>
    <col min="20" max="20" width="12" style="1" bestFit="1" customWidth="1"/>
    <col min="21" max="16384" width="9.140625" style="1"/>
  </cols>
  <sheetData>
    <row r="3" spans="1:14" ht="12" customHeight="1" x14ac:dyDescent="0.2">
      <c r="A3" s="41" t="s">
        <v>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M3" s="36"/>
      <c r="N3" s="36"/>
    </row>
    <row r="4" spans="1:14" ht="15.75" customHeight="1" x14ac:dyDescent="0.3">
      <c r="A4" s="41" t="s">
        <v>23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2"/>
      <c r="M4" s="37"/>
      <c r="N4" s="37"/>
    </row>
    <row r="5" spans="1:14" ht="45" customHeight="1" x14ac:dyDescent="0.2">
      <c r="A5" s="42" t="s">
        <v>20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6"/>
      <c r="M5" s="6"/>
      <c r="N5" s="6"/>
    </row>
    <row r="6" spans="1:14" ht="1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6"/>
    </row>
    <row r="7" spans="1:14" ht="31.5" x14ac:dyDescent="0.2">
      <c r="A7" s="38" t="s">
        <v>0</v>
      </c>
      <c r="B7" s="38" t="s">
        <v>1</v>
      </c>
      <c r="C7" s="39" t="s">
        <v>8</v>
      </c>
      <c r="D7" s="39" t="s">
        <v>9</v>
      </c>
      <c r="E7" s="38" t="s">
        <v>2</v>
      </c>
      <c r="F7" s="38"/>
      <c r="G7" s="38"/>
      <c r="H7" s="40" t="s">
        <v>3</v>
      </c>
      <c r="I7" s="40"/>
      <c r="J7" s="40"/>
      <c r="K7" s="8" t="s">
        <v>6</v>
      </c>
      <c r="L7" s="3"/>
      <c r="M7" s="3"/>
      <c r="N7" s="3"/>
    </row>
    <row r="8" spans="1:14" ht="155.25" customHeight="1" x14ac:dyDescent="0.2">
      <c r="A8" s="38"/>
      <c r="B8" s="38"/>
      <c r="C8" s="39"/>
      <c r="D8" s="39"/>
      <c r="E8" s="32" t="s">
        <v>21</v>
      </c>
      <c r="F8" s="32" t="s">
        <v>19</v>
      </c>
      <c r="G8" s="32" t="s">
        <v>16</v>
      </c>
      <c r="H8" s="9" t="s">
        <v>4</v>
      </c>
      <c r="I8" s="8" t="s">
        <v>5</v>
      </c>
      <c r="J8" s="8" t="s">
        <v>11</v>
      </c>
      <c r="K8" s="10" t="s">
        <v>10</v>
      </c>
      <c r="L8" s="4"/>
      <c r="M8" s="4"/>
      <c r="N8" s="4"/>
    </row>
    <row r="9" spans="1:14" ht="45.75" customHeight="1" x14ac:dyDescent="0.2">
      <c r="A9" s="9">
        <v>1</v>
      </c>
      <c r="B9" s="31" t="s">
        <v>15</v>
      </c>
      <c r="C9" s="12" t="s">
        <v>14</v>
      </c>
      <c r="D9" s="12">
        <v>10</v>
      </c>
      <c r="E9" s="20">
        <v>6700</v>
      </c>
      <c r="F9" s="20">
        <v>6200</v>
      </c>
      <c r="G9" s="20">
        <v>6500</v>
      </c>
      <c r="H9" s="14">
        <f>ROUND((SUM(E9:G9)/3),2)</f>
        <v>6466.67</v>
      </c>
      <c r="I9" s="15">
        <f>STDEV(E9:G9)</f>
        <v>251.6611478423583</v>
      </c>
      <c r="J9" s="15">
        <f>I9/H9*100</f>
        <v>3.8916652286626392</v>
      </c>
      <c r="K9" s="16">
        <f>D9*H9</f>
        <v>64666.7</v>
      </c>
      <c r="L9" s="4"/>
      <c r="M9" s="4"/>
      <c r="N9" s="4"/>
    </row>
    <row r="10" spans="1:14" ht="52.5" customHeight="1" x14ac:dyDescent="0.2">
      <c r="A10" s="30">
        <v>2</v>
      </c>
      <c r="B10" s="31" t="s">
        <v>15</v>
      </c>
      <c r="C10" s="11" t="s">
        <v>14</v>
      </c>
      <c r="D10" s="12">
        <v>1</v>
      </c>
      <c r="E10" s="20">
        <v>33750</v>
      </c>
      <c r="F10" s="13">
        <v>35000</v>
      </c>
      <c r="G10" s="13">
        <v>37125</v>
      </c>
      <c r="H10" s="14">
        <f>ROUND((SUM(E10:G10)/3),2)</f>
        <v>35291.67</v>
      </c>
      <c r="I10" s="15">
        <f>STDEV(E10:G10)</f>
        <v>1706.2996024536058</v>
      </c>
      <c r="J10" s="15">
        <f>I10/H10*100</f>
        <v>4.8348508371907757</v>
      </c>
      <c r="K10" s="16">
        <f>D10*H10</f>
        <v>35291.67</v>
      </c>
      <c r="L10" s="4"/>
      <c r="M10" s="4"/>
      <c r="N10" s="4"/>
    </row>
    <row r="11" spans="1:14" ht="31.5" x14ac:dyDescent="0.2">
      <c r="A11" s="9"/>
      <c r="B11" s="18" t="s">
        <v>7</v>
      </c>
      <c r="C11" s="17"/>
      <c r="D11" s="17"/>
      <c r="E11" s="19">
        <f>E9*D9+E10*D10</f>
        <v>100750</v>
      </c>
      <c r="F11" s="19">
        <f>F9*D9+F10*D10</f>
        <v>97000</v>
      </c>
      <c r="G11" s="19">
        <f>G9*D9+G10*D10</f>
        <v>102125</v>
      </c>
      <c r="H11" s="14"/>
      <c r="I11" s="34" t="s">
        <v>12</v>
      </c>
      <c r="J11" s="35"/>
      <c r="K11" s="7">
        <f>SUM(K9:K10)</f>
        <v>99958.37</v>
      </c>
    </row>
    <row r="12" spans="1:14" ht="27.75" customHeight="1" x14ac:dyDescent="0.2">
      <c r="A12" s="5"/>
      <c r="B12" s="23"/>
      <c r="C12" s="24"/>
      <c r="D12" s="24"/>
      <c r="E12" s="25"/>
      <c r="F12" s="25"/>
      <c r="G12" s="25"/>
      <c r="H12" s="26"/>
      <c r="I12" s="27"/>
      <c r="J12" s="28"/>
      <c r="K12" s="29"/>
    </row>
    <row r="13" spans="1:14" ht="12.75" customHeight="1" x14ac:dyDescent="0.2">
      <c r="A13" s="5"/>
      <c r="B13" s="33" t="s">
        <v>17</v>
      </c>
      <c r="C13" s="33"/>
      <c r="D13" s="33"/>
      <c r="E13" s="33"/>
      <c r="F13" s="33"/>
      <c r="G13" s="21"/>
      <c r="H13" s="22"/>
      <c r="I13" s="21"/>
      <c r="J13" s="21"/>
      <c r="K13" s="21" t="s">
        <v>18</v>
      </c>
    </row>
    <row r="14" spans="1:14" ht="18" customHeight="1" x14ac:dyDescent="0.2">
      <c r="A14" s="4"/>
      <c r="B14" s="4" t="s">
        <v>22</v>
      </c>
      <c r="C14" s="21"/>
      <c r="D14" s="21"/>
      <c r="E14" s="21"/>
      <c r="F14" s="21"/>
      <c r="G14" s="21"/>
      <c r="H14" s="21"/>
      <c r="I14" s="21"/>
      <c r="J14" s="4"/>
      <c r="K14" s="4"/>
    </row>
  </sheetData>
  <mergeCells count="13">
    <mergeCell ref="B13:F13"/>
    <mergeCell ref="I11:J11"/>
    <mergeCell ref="M3:N3"/>
    <mergeCell ref="M4:N4"/>
    <mergeCell ref="A7:A8"/>
    <mergeCell ref="B7:B8"/>
    <mergeCell ref="C7:C8"/>
    <mergeCell ref="D7:D8"/>
    <mergeCell ref="E7:G7"/>
    <mergeCell ref="H7:J7"/>
    <mergeCell ref="A3:K3"/>
    <mergeCell ref="A5:K5"/>
    <mergeCell ref="A4:K4"/>
  </mergeCells>
  <pageMargins left="0.11811023622047245" right="0" top="0.15748031496062992" bottom="0.15748031496062992" header="0.31496062992125984" footer="0.31496062992125984"/>
  <pageSetup paperSize="9" scale="84" orientation="landscape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Екатерина Васильевна Коновалова</cp:lastModifiedBy>
  <cp:lastPrinted>2026-07-09T14:16:05Z</cp:lastPrinted>
  <dcterms:created xsi:type="dcterms:W3CDTF">2017-04-14T06:29:09Z</dcterms:created>
  <dcterms:modified xsi:type="dcterms:W3CDTF">2026-07-21T12:29:12Z</dcterms:modified>
</cp:coreProperties>
</file>