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mishurova\Downloads\"/>
    </mc:Choice>
  </mc:AlternateContent>
  <bookViews>
    <workbookView xWindow="0" yWindow="0" windowWidth="23760" windowHeight="11325"/>
  </bookViews>
  <sheets>
    <sheet name="Коэф. вар." sheetId="1" r:id="rId1"/>
  </sheets>
  <calcPr calcId="152511" calcOnSave="0"/>
</workbook>
</file>

<file path=xl/calcChain.xml><?xml version="1.0" encoding="utf-8"?>
<calcChain xmlns="http://schemas.openxmlformats.org/spreadsheetml/2006/main">
  <c r="N21" i="1" l="1"/>
  <c r="L21" i="1"/>
  <c r="M21" i="1" s="1"/>
  <c r="J21" i="1"/>
  <c r="N20" i="1"/>
  <c r="L20" i="1"/>
  <c r="M20" i="1" s="1"/>
  <c r="J20" i="1"/>
  <c r="N19" i="1"/>
  <c r="L19" i="1"/>
  <c r="M19" i="1" s="1"/>
  <c r="J19" i="1"/>
  <c r="N18" i="1"/>
  <c r="L18" i="1"/>
  <c r="M18" i="1" s="1"/>
  <c r="J18" i="1"/>
  <c r="N17" i="1"/>
  <c r="L17" i="1"/>
  <c r="M17" i="1" s="1"/>
  <c r="J17" i="1"/>
  <c r="N16" i="1"/>
  <c r="L16" i="1"/>
  <c r="M16" i="1" s="1"/>
  <c r="J16" i="1"/>
  <c r="N15" i="1"/>
  <c r="L15" i="1"/>
  <c r="M15" i="1" s="1"/>
  <c r="J15" i="1"/>
  <c r="N14" i="1"/>
  <c r="L14" i="1"/>
  <c r="M14" i="1" s="1"/>
  <c r="J14" i="1"/>
  <c r="N13" i="1"/>
  <c r="L13" i="1"/>
  <c r="M13" i="1" s="1"/>
  <c r="J13" i="1"/>
  <c r="N12" i="1"/>
  <c r="L12" i="1"/>
  <c r="M12" i="1" s="1"/>
  <c r="J12" i="1"/>
  <c r="N11" i="1"/>
  <c r="L11" i="1"/>
  <c r="M11" i="1" s="1"/>
  <c r="J11" i="1"/>
  <c r="N10" i="1"/>
  <c r="L10" i="1"/>
  <c r="M10" i="1" s="1"/>
  <c r="J10" i="1"/>
  <c r="N9" i="1"/>
  <c r="L9" i="1"/>
  <c r="M9" i="1" s="1"/>
  <c r="J9" i="1"/>
  <c r="N8" i="1"/>
  <c r="L8" i="1"/>
  <c r="M8" i="1" s="1"/>
  <c r="J8" i="1"/>
  <c r="N7" i="1"/>
  <c r="L7" i="1"/>
  <c r="M7" i="1" s="1"/>
  <c r="J7" i="1"/>
  <c r="N6" i="1"/>
  <c r="L6" i="1"/>
  <c r="M6" i="1" s="1"/>
  <c r="J6" i="1"/>
  <c r="N5" i="1"/>
  <c r="L5" i="1"/>
  <c r="M5" i="1" s="1"/>
  <c r="J5" i="1"/>
  <c r="N4" i="1"/>
  <c r="N22" i="1" s="1"/>
  <c r="L4" i="1"/>
  <c r="M4" i="1" s="1"/>
  <c r="J4" i="1"/>
</calcChain>
</file>

<file path=xl/sharedStrings.xml><?xml version="1.0" encoding="utf-8"?>
<sst xmlns="http://schemas.openxmlformats.org/spreadsheetml/2006/main" count="93" uniqueCount="41">
  <si>
    <r>
      <t>Расчет начальной (максимальной) цены Контракта
 методом сопоставимых рыночных цен (анализа рынка)</t>
    </r>
    <r>
      <rPr>
        <sz val="16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</si>
  <si>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</t>
  </si>
  <si>
    <t>Наименование товаров</t>
  </si>
  <si>
    <t>ОКПД2</t>
  </si>
  <si>
    <t>Покраска правого порога с покрытием антигравий</t>
  </si>
  <si>
    <t>Количество/объем</t>
  </si>
  <si>
    <t>Ед.изм.</t>
  </si>
  <si>
    <t>45.20.11.519</t>
  </si>
  <si>
    <t>КП № 1 (от 22.05.2026 № 01/26-13/681)</t>
  </si>
  <si>
    <t>1</t>
  </si>
  <si>
    <t>КП № 2 (от 22.05.2026 № 01/26-13/683)</t>
  </si>
  <si>
    <t>усл.ед.</t>
  </si>
  <si>
    <t>КП № 3 (от 22.05.2026 № 01/26-13/682)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</si>
  <si>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</si>
  <si>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</si>
  <si>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</si>
  <si>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</si>
  <si>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</si>
  <si>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</si>
  <si>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</si>
  <si>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</si>
  <si>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 xml:space="preserve">Ремонт переднего бампера </t>
  </si>
  <si>
    <t xml:space="preserve">Ремонт заднего бампера </t>
  </si>
  <si>
    <t>Покраска задней левой стойки</t>
  </si>
  <si>
    <t>Разбор, сборка передней левой двери</t>
  </si>
  <si>
    <t>Покраска двери багажника</t>
  </si>
  <si>
    <t>Снятие, установка заднего левого и правого фонаря</t>
  </si>
  <si>
    <t>Полировка и оклейка пленкой передних фар</t>
  </si>
  <si>
    <t xml:space="preserve">Ремонт двери багажника </t>
  </si>
  <si>
    <t>Ответственный за обоснование цены контракта</t>
  </si>
  <si>
    <t>__________________</t>
  </si>
  <si>
    <t xml:space="preserve"> Восстановительный ремонт левого порога </t>
  </si>
  <si>
    <t xml:space="preserve">Покраска накладки переднего бампера </t>
  </si>
  <si>
    <t>Восстановительный ремонт правого порога</t>
  </si>
  <si>
    <t>Покраска передней лобовой рамки</t>
  </si>
  <si>
    <t>Ремонт и регулировка механизмов открытия/закрытия правой пассажирской двери</t>
  </si>
  <si>
    <t>Покраска верхней левой накладки передней фары</t>
  </si>
  <si>
    <t>Полная покраска переднего бампера</t>
  </si>
  <si>
    <t>Покраска передней левой двери со стойкой</t>
  </si>
  <si>
    <t>Покраска левого порога на покрытие антигравий</t>
  </si>
  <si>
    <t xml:space="preserve">Начальная (максимальная) цена контракта (руб.) итого  с учетом всех расходов, налогов и сборов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</si>
</sst>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7" x14ac:knownFonts="1">
    <font>
      <sz val="11"/>
      <name val="Calibri"/>
    </font>
    <font>
      <sz val="11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0.5"/>
      <color theme="1"/>
      <name val="Times New Roman"/>
    </font>
    <font>
      <sz val="16"/>
      <color theme="1"/>
      <name val="Times New Roman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49">
    <xf numFmtId="0" fontId="0" fillId="0" borderId="0" xfId="0" applyNumberFormat="1" applyFont="1"/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/>
    </xf>
    <xf numFmtId="0" fontId="4" fillId="2" borderId="15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left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right" vertical="center" wrapText="1"/>
    </xf>
    <xf numFmtId="0" fontId="6" fillId="2" borderId="26" xfId="0" applyNumberFormat="1" applyFont="1" applyFill="1" applyBorder="1" applyAlignment="1">
      <alignment horizontal="right" vertical="center" wrapText="1"/>
    </xf>
    <xf numFmtId="0" fontId="6" fillId="2" borderId="27" xfId="0" applyNumberFormat="1" applyFont="1" applyFill="1" applyBorder="1" applyAlignment="1">
      <alignment horizontal="right" vertical="center" wrapText="1"/>
    </xf>
    <xf numFmtId="0" fontId="6" fillId="2" borderId="28" xfId="0" applyNumberFormat="1" applyFont="1" applyFill="1" applyBorder="1" applyAlignment="1">
      <alignment horizontal="right" vertical="center" wrapText="1"/>
    </xf>
    <xf numFmtId="0" fontId="6" fillId="2" borderId="29" xfId="0" applyNumberFormat="1" applyFont="1" applyFill="1" applyBorder="1" applyAlignment="1">
      <alignment horizontal="right" vertical="center" wrapText="1"/>
    </xf>
    <xf numFmtId="0" fontId="6" fillId="2" borderId="30" xfId="0" applyNumberFormat="1" applyFont="1" applyFill="1" applyBorder="1" applyAlignment="1">
      <alignment horizontal="right" vertical="center" wrapText="1"/>
    </xf>
    <xf numFmtId="0" fontId="6" fillId="2" borderId="31" xfId="0" applyNumberFormat="1" applyFont="1" applyFill="1" applyBorder="1" applyAlignment="1">
      <alignment horizontal="right" vertical="center" wrapText="1"/>
    </xf>
    <xf numFmtId="0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NumberFormat="1" applyFont="1" applyFill="1" applyBorder="1" applyAlignment="1">
      <alignment horizontal="right" vertical="center" wrapText="1"/>
    </xf>
    <xf numFmtId="0" fontId="6" fillId="2" borderId="34" xfId="0" applyNumberFormat="1" applyFont="1" applyFill="1" applyBorder="1" applyAlignment="1">
      <alignment horizontal="right" vertical="center" wrapText="1"/>
    </xf>
    <xf numFmtId="0" fontId="6" fillId="2" borderId="35" xfId="0" applyNumberFormat="1" applyFont="1" applyFill="1" applyBorder="1" applyAlignment="1">
      <alignment horizontal="right" vertical="center" wrapText="1"/>
    </xf>
    <xf numFmtId="164" fontId="6" fillId="2" borderId="14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abSelected="1" topLeftCell="A13" workbookViewId="0">
      <selection activeCell="F24" sqref="F24"/>
    </sheetView>
  </sheetViews>
  <sheetFormatPr defaultColWidth="9.28515625" defaultRowHeight="15" x14ac:dyDescent="0.25"/>
  <cols>
    <col min="1" max="1" width="3.85546875" style="1" customWidth="1"/>
    <col min="2" max="2" width="5.28515625" style="2" customWidth="1"/>
    <col min="3" max="3" width="43.140625" style="2" customWidth="1"/>
    <col min="4" max="4" width="15.140625" style="2" customWidth="1"/>
    <col min="5" max="5" width="10" style="2" customWidth="1"/>
    <col min="6" max="6" width="11.28515625" style="2" customWidth="1"/>
    <col min="7" max="7" width="12.42578125" style="2" customWidth="1"/>
    <col min="8" max="8" width="12.7109375" style="2" customWidth="1"/>
    <col min="9" max="9" width="12.140625" style="3" customWidth="1"/>
    <col min="10" max="10" width="13.7109375" style="3" customWidth="1"/>
    <col min="11" max="11" width="12.7109375" style="3" customWidth="1"/>
    <col min="12" max="13" width="13" style="1" customWidth="1"/>
    <col min="14" max="14" width="14.140625" style="1" customWidth="1"/>
    <col min="15" max="15" width="0.28515625" style="1" customWidth="1"/>
    <col min="16" max="16" width="9.28515625" style="1" bestFit="1" customWidth="1"/>
    <col min="17" max="16384" width="9.28515625" style="1"/>
  </cols>
  <sheetData>
    <row r="1" spans="2:14" ht="53.25" customHeight="1" x14ac:dyDescent="0.25">
      <c r="B1" s="11" t="s">
        <v>0</v>
      </c>
      <c r="C1" s="12"/>
      <c r="D1" s="13"/>
      <c r="E1" s="14"/>
      <c r="F1" s="15"/>
      <c r="G1" s="16"/>
      <c r="H1" s="17"/>
      <c r="I1" s="18"/>
      <c r="J1" s="19"/>
      <c r="K1" s="20"/>
      <c r="L1" s="21"/>
      <c r="M1" s="22"/>
      <c r="N1" s="23"/>
    </row>
    <row r="2" spans="2:14" ht="95.25" customHeight="1" x14ac:dyDescent="0.25">
      <c r="B2" s="27" t="s">
        <v>1</v>
      </c>
      <c r="C2" s="29" t="s">
        <v>2</v>
      </c>
      <c r="D2" s="27" t="s">
        <v>3</v>
      </c>
      <c r="E2" s="29" t="s">
        <v>5</v>
      </c>
      <c r="F2" s="29" t="s">
        <v>6</v>
      </c>
      <c r="G2" s="29" t="s">
        <v>8</v>
      </c>
      <c r="H2" s="25" t="s">
        <v>10</v>
      </c>
      <c r="I2" s="34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25" t="s">
        <v>17</v>
      </c>
    </row>
    <row r="3" spans="2:14" ht="15.75" customHeight="1" x14ac:dyDescent="0.25">
      <c r="B3" s="28"/>
      <c r="C3" s="30"/>
      <c r="D3" s="36"/>
      <c r="E3" s="31"/>
      <c r="F3" s="33"/>
      <c r="G3" s="32"/>
      <c r="H3" s="26"/>
      <c r="I3" s="35"/>
      <c r="J3" s="7" t="s">
        <v>18</v>
      </c>
      <c r="K3" s="7" t="s">
        <v>18</v>
      </c>
      <c r="L3" s="7" t="s">
        <v>19</v>
      </c>
      <c r="M3" s="7" t="s">
        <v>20</v>
      </c>
      <c r="N3" s="35"/>
    </row>
    <row r="4" spans="2:14" ht="22.5" customHeight="1" x14ac:dyDescent="0.25">
      <c r="B4" s="4">
        <v>1</v>
      </c>
      <c r="C4" s="5" t="s">
        <v>21</v>
      </c>
      <c r="D4" s="5" t="s">
        <v>7</v>
      </c>
      <c r="E4" s="6" t="s">
        <v>9</v>
      </c>
      <c r="F4" s="6" t="s">
        <v>11</v>
      </c>
      <c r="G4" s="5">
        <v>10000</v>
      </c>
      <c r="H4" s="5">
        <v>12000</v>
      </c>
      <c r="I4" s="5">
        <v>15000</v>
      </c>
      <c r="J4" s="5">
        <f t="shared" ref="J4:J21" si="0">(K4+H4+I4)/3</f>
        <v>12333.333333333334</v>
      </c>
      <c r="K4" s="5">
        <v>10000</v>
      </c>
      <c r="L4" s="5">
        <f t="shared" ref="L4:L21" si="1">_xlfn.STDEV.S(G4:I4)</f>
        <v>2516.6114784235851</v>
      </c>
      <c r="M4" s="5">
        <f t="shared" ref="M4:M21" si="2">SUM(L4/J4*100)</f>
        <v>20.404957933164201</v>
      </c>
      <c r="N4" s="5">
        <f t="shared" ref="N4:N21" si="3">K4*E4</f>
        <v>10000</v>
      </c>
    </row>
    <row r="5" spans="2:14" ht="24" customHeight="1" x14ac:dyDescent="0.25">
      <c r="B5" s="4">
        <v>2</v>
      </c>
      <c r="C5" s="5" t="s">
        <v>22</v>
      </c>
      <c r="D5" s="5" t="s">
        <v>7</v>
      </c>
      <c r="E5" s="6" t="s">
        <v>9</v>
      </c>
      <c r="F5" s="6" t="s">
        <v>11</v>
      </c>
      <c r="G5" s="5">
        <v>10000</v>
      </c>
      <c r="H5" s="5">
        <v>12000</v>
      </c>
      <c r="I5" s="5">
        <v>15000</v>
      </c>
      <c r="J5" s="5">
        <f t="shared" si="0"/>
        <v>12333.333333333334</v>
      </c>
      <c r="K5" s="5">
        <v>10000</v>
      </c>
      <c r="L5" s="5">
        <f t="shared" si="1"/>
        <v>2516.6114784235851</v>
      </c>
      <c r="M5" s="5">
        <f t="shared" si="2"/>
        <v>20.404957933164201</v>
      </c>
      <c r="N5" s="5">
        <f t="shared" si="3"/>
        <v>10000</v>
      </c>
    </row>
    <row r="6" spans="2:14" ht="21.75" customHeight="1" x14ac:dyDescent="0.25">
      <c r="B6" s="4">
        <v>3</v>
      </c>
      <c r="C6" s="5" t="s">
        <v>24</v>
      </c>
      <c r="D6" s="5" t="s">
        <v>7</v>
      </c>
      <c r="E6" s="6" t="s">
        <v>9</v>
      </c>
      <c r="F6" s="6" t="s">
        <v>11</v>
      </c>
      <c r="G6" s="5">
        <v>9000</v>
      </c>
      <c r="H6" s="5">
        <v>11000</v>
      </c>
      <c r="I6" s="5">
        <v>13000</v>
      </c>
      <c r="J6" s="5">
        <f t="shared" si="0"/>
        <v>11000</v>
      </c>
      <c r="K6" s="5">
        <v>9000</v>
      </c>
      <c r="L6" s="5">
        <f t="shared" si="1"/>
        <v>2000</v>
      </c>
      <c r="M6" s="5">
        <f t="shared" si="2"/>
        <v>18.181818181818183</v>
      </c>
      <c r="N6" s="5">
        <f t="shared" si="3"/>
        <v>9000</v>
      </c>
    </row>
    <row r="7" spans="2:14" ht="28.5" customHeight="1" x14ac:dyDescent="0.25">
      <c r="B7" s="4">
        <v>4</v>
      </c>
      <c r="C7" s="5" t="s">
        <v>26</v>
      </c>
      <c r="D7" s="5" t="s">
        <v>7</v>
      </c>
      <c r="E7" s="6" t="s">
        <v>9</v>
      </c>
      <c r="F7" s="6" t="s">
        <v>11</v>
      </c>
      <c r="G7" s="5">
        <v>6000</v>
      </c>
      <c r="H7" s="5">
        <v>7000</v>
      </c>
      <c r="I7" s="5">
        <v>8000</v>
      </c>
      <c r="J7" s="5">
        <f t="shared" si="0"/>
        <v>7000</v>
      </c>
      <c r="K7" s="5">
        <v>6000</v>
      </c>
      <c r="L7" s="5">
        <f t="shared" si="1"/>
        <v>1000</v>
      </c>
      <c r="M7" s="5">
        <f t="shared" si="2"/>
        <v>14.285714285714285</v>
      </c>
      <c r="N7" s="5">
        <f t="shared" si="3"/>
        <v>6000</v>
      </c>
    </row>
    <row r="8" spans="2:14" ht="19.5" customHeight="1" x14ac:dyDescent="0.25">
      <c r="B8" s="4">
        <v>5</v>
      </c>
      <c r="C8" s="5" t="s">
        <v>28</v>
      </c>
      <c r="D8" s="5" t="s">
        <v>7</v>
      </c>
      <c r="E8" s="6" t="s">
        <v>9</v>
      </c>
      <c r="F8" s="6" t="s">
        <v>11</v>
      </c>
      <c r="G8" s="5">
        <v>25000</v>
      </c>
      <c r="H8" s="5">
        <v>28000</v>
      </c>
      <c r="I8" s="5">
        <v>30000</v>
      </c>
      <c r="J8" s="5">
        <f t="shared" si="0"/>
        <v>27666.666666666668</v>
      </c>
      <c r="K8" s="5">
        <v>25000</v>
      </c>
      <c r="L8" s="5">
        <f t="shared" si="1"/>
        <v>2516.6114784235833</v>
      </c>
      <c r="M8" s="5">
        <f t="shared" si="2"/>
        <v>9.0961860665912653</v>
      </c>
      <c r="N8" s="5">
        <f t="shared" si="3"/>
        <v>25000</v>
      </c>
    </row>
    <row r="9" spans="2:14" ht="20.25" customHeight="1" x14ac:dyDescent="0.25">
      <c r="B9" s="4">
        <v>6</v>
      </c>
      <c r="C9" s="5" t="s">
        <v>31</v>
      </c>
      <c r="D9" s="5" t="s">
        <v>7</v>
      </c>
      <c r="E9" s="6" t="s">
        <v>9</v>
      </c>
      <c r="F9" s="6" t="s">
        <v>11</v>
      </c>
      <c r="G9" s="5">
        <v>25000</v>
      </c>
      <c r="H9" s="5">
        <v>28000</v>
      </c>
      <c r="I9" s="5">
        <v>30000</v>
      </c>
      <c r="J9" s="5">
        <f t="shared" si="0"/>
        <v>27666.666666666668</v>
      </c>
      <c r="K9" s="5">
        <v>25000</v>
      </c>
      <c r="L9" s="5">
        <f t="shared" si="1"/>
        <v>2516.6114784235833</v>
      </c>
      <c r="M9" s="5">
        <f t="shared" si="2"/>
        <v>9.0961860665912653</v>
      </c>
      <c r="N9" s="5">
        <f t="shared" si="3"/>
        <v>25000</v>
      </c>
    </row>
    <row r="10" spans="2:14" ht="20.25" customHeight="1" x14ac:dyDescent="0.25">
      <c r="B10" s="4">
        <v>7</v>
      </c>
      <c r="C10" s="5" t="s">
        <v>33</v>
      </c>
      <c r="D10" s="5" t="s">
        <v>7</v>
      </c>
      <c r="E10" s="6" t="s">
        <v>9</v>
      </c>
      <c r="F10" s="6" t="s">
        <v>11</v>
      </c>
      <c r="G10" s="5">
        <v>25000</v>
      </c>
      <c r="H10" s="5">
        <v>28000</v>
      </c>
      <c r="I10" s="5">
        <v>30000</v>
      </c>
      <c r="J10" s="5">
        <f t="shared" si="0"/>
        <v>27666.666666666668</v>
      </c>
      <c r="K10" s="5">
        <v>25000</v>
      </c>
      <c r="L10" s="5">
        <f t="shared" si="1"/>
        <v>2516.6114784235833</v>
      </c>
      <c r="M10" s="5">
        <f t="shared" si="2"/>
        <v>9.0961860665912653</v>
      </c>
      <c r="N10" s="5">
        <f t="shared" si="3"/>
        <v>25000</v>
      </c>
    </row>
    <row r="11" spans="2:14" ht="45" customHeight="1" x14ac:dyDescent="0.25">
      <c r="B11" s="4">
        <v>8</v>
      </c>
      <c r="C11" s="5" t="s">
        <v>35</v>
      </c>
      <c r="D11" s="5" t="s">
        <v>7</v>
      </c>
      <c r="E11" s="6" t="s">
        <v>9</v>
      </c>
      <c r="F11" s="6" t="s">
        <v>11</v>
      </c>
      <c r="G11" s="5">
        <v>25000</v>
      </c>
      <c r="H11" s="5">
        <v>28000</v>
      </c>
      <c r="I11" s="5">
        <v>30000</v>
      </c>
      <c r="J11" s="5">
        <f t="shared" si="0"/>
        <v>27666.666666666668</v>
      </c>
      <c r="K11" s="5">
        <v>25000</v>
      </c>
      <c r="L11" s="5">
        <f t="shared" si="1"/>
        <v>2516.6114784235833</v>
      </c>
      <c r="M11" s="5">
        <f t="shared" si="2"/>
        <v>9.0961860665912653</v>
      </c>
      <c r="N11" s="5">
        <f t="shared" si="3"/>
        <v>25000</v>
      </c>
    </row>
    <row r="12" spans="2:14" ht="18" customHeight="1" x14ac:dyDescent="0.25">
      <c r="B12" s="4">
        <v>9</v>
      </c>
      <c r="C12" s="5" t="s">
        <v>37</v>
      </c>
      <c r="D12" s="5" t="s">
        <v>7</v>
      </c>
      <c r="E12" s="6" t="s">
        <v>9</v>
      </c>
      <c r="F12" s="6" t="s">
        <v>11</v>
      </c>
      <c r="G12" s="5">
        <v>40000</v>
      </c>
      <c r="H12" s="5">
        <v>45000</v>
      </c>
      <c r="I12" s="5">
        <v>48000</v>
      </c>
      <c r="J12" s="5">
        <f t="shared" si="0"/>
        <v>44333.333333333336</v>
      </c>
      <c r="K12" s="5">
        <v>40000</v>
      </c>
      <c r="L12" s="5">
        <f t="shared" si="1"/>
        <v>4041.4518843273804</v>
      </c>
      <c r="M12" s="5">
        <f t="shared" si="2"/>
        <v>9.1160568819414589</v>
      </c>
      <c r="N12" s="5">
        <f t="shared" si="3"/>
        <v>40000</v>
      </c>
    </row>
    <row r="13" spans="2:14" ht="21" customHeight="1" x14ac:dyDescent="0.25">
      <c r="B13" s="4">
        <v>10</v>
      </c>
      <c r="C13" s="5" t="s">
        <v>32</v>
      </c>
      <c r="D13" s="5" t="s">
        <v>7</v>
      </c>
      <c r="E13" s="6" t="s">
        <v>9</v>
      </c>
      <c r="F13" s="6" t="s">
        <v>11</v>
      </c>
      <c r="G13" s="5">
        <v>15000</v>
      </c>
      <c r="H13" s="5">
        <v>18000</v>
      </c>
      <c r="I13" s="5">
        <v>20000</v>
      </c>
      <c r="J13" s="5">
        <f t="shared" si="0"/>
        <v>17666.666666666668</v>
      </c>
      <c r="K13" s="5">
        <v>15000</v>
      </c>
      <c r="L13" s="5">
        <f t="shared" si="1"/>
        <v>2516.6114784235792</v>
      </c>
      <c r="M13" s="5">
        <f t="shared" si="2"/>
        <v>14.244970632586295</v>
      </c>
      <c r="N13" s="5">
        <f t="shared" si="3"/>
        <v>15000</v>
      </c>
    </row>
    <row r="14" spans="2:14" ht="23.25" customHeight="1" x14ac:dyDescent="0.25">
      <c r="B14" s="4">
        <v>11</v>
      </c>
      <c r="C14" s="5" t="s">
        <v>34</v>
      </c>
      <c r="D14" s="5" t="s">
        <v>7</v>
      </c>
      <c r="E14" s="6" t="s">
        <v>9</v>
      </c>
      <c r="F14" s="6" t="s">
        <v>11</v>
      </c>
      <c r="G14" s="5">
        <v>15000</v>
      </c>
      <c r="H14" s="5">
        <v>18000</v>
      </c>
      <c r="I14" s="5">
        <v>20000</v>
      </c>
      <c r="J14" s="5">
        <f t="shared" si="0"/>
        <v>17666.666666666668</v>
      </c>
      <c r="K14" s="5">
        <v>15000</v>
      </c>
      <c r="L14" s="5">
        <f t="shared" si="1"/>
        <v>2516.6114784235792</v>
      </c>
      <c r="M14" s="5">
        <f t="shared" si="2"/>
        <v>14.244970632586295</v>
      </c>
      <c r="N14" s="5">
        <f t="shared" si="3"/>
        <v>15000</v>
      </c>
    </row>
    <row r="15" spans="2:14" ht="28.5" customHeight="1" x14ac:dyDescent="0.25">
      <c r="B15" s="4">
        <v>12</v>
      </c>
      <c r="C15" s="5" t="s">
        <v>36</v>
      </c>
      <c r="D15" s="5" t="s">
        <v>7</v>
      </c>
      <c r="E15" s="6" t="s">
        <v>9</v>
      </c>
      <c r="F15" s="6" t="s">
        <v>11</v>
      </c>
      <c r="G15" s="5">
        <v>15000</v>
      </c>
      <c r="H15" s="5">
        <v>18000</v>
      </c>
      <c r="I15" s="5">
        <v>20000</v>
      </c>
      <c r="J15" s="5">
        <f t="shared" si="0"/>
        <v>17666.666666666668</v>
      </c>
      <c r="K15" s="5">
        <v>15000</v>
      </c>
      <c r="L15" s="5">
        <f t="shared" si="1"/>
        <v>2516.6114784235792</v>
      </c>
      <c r="M15" s="5">
        <f t="shared" si="2"/>
        <v>14.244970632586295</v>
      </c>
      <c r="N15" s="5">
        <f t="shared" si="3"/>
        <v>15000</v>
      </c>
    </row>
    <row r="16" spans="2:14" ht="28.5" customHeight="1" x14ac:dyDescent="0.25">
      <c r="B16" s="4">
        <v>13</v>
      </c>
      <c r="C16" s="5" t="s">
        <v>38</v>
      </c>
      <c r="D16" s="5" t="s">
        <v>7</v>
      </c>
      <c r="E16" s="6" t="s">
        <v>9</v>
      </c>
      <c r="F16" s="6" t="s">
        <v>11</v>
      </c>
      <c r="G16" s="5">
        <v>30000</v>
      </c>
      <c r="H16" s="5">
        <v>35000</v>
      </c>
      <c r="I16" s="5">
        <v>33000</v>
      </c>
      <c r="J16" s="5">
        <f t="shared" si="0"/>
        <v>32666.666666666668</v>
      </c>
      <c r="K16" s="5">
        <v>30000</v>
      </c>
      <c r="L16" s="5">
        <f t="shared" si="1"/>
        <v>2516.6114784235833</v>
      </c>
      <c r="M16" s="5">
        <f t="shared" si="2"/>
        <v>7.7039126890517853</v>
      </c>
      <c r="N16" s="5">
        <f t="shared" si="3"/>
        <v>30000</v>
      </c>
    </row>
    <row r="17" spans="2:14" ht="28.5" customHeight="1" x14ac:dyDescent="0.25">
      <c r="B17" s="4">
        <v>14</v>
      </c>
      <c r="C17" s="5" t="s">
        <v>39</v>
      </c>
      <c r="D17" s="5" t="s">
        <v>7</v>
      </c>
      <c r="E17" s="6" t="s">
        <v>9</v>
      </c>
      <c r="F17" s="6" t="s">
        <v>11</v>
      </c>
      <c r="G17" s="5">
        <v>35000</v>
      </c>
      <c r="H17" s="5">
        <v>38000</v>
      </c>
      <c r="I17" s="5">
        <v>40000</v>
      </c>
      <c r="J17" s="5">
        <f t="shared" si="0"/>
        <v>37666.666666666664</v>
      </c>
      <c r="K17" s="5">
        <v>35000</v>
      </c>
      <c r="L17" s="5">
        <f t="shared" si="1"/>
        <v>2516.6114784235833</v>
      </c>
      <c r="M17" s="5">
        <f t="shared" si="2"/>
        <v>6.6812694117440268</v>
      </c>
      <c r="N17" s="5">
        <f t="shared" si="3"/>
        <v>35000</v>
      </c>
    </row>
    <row r="18" spans="2:14" ht="28.5" customHeight="1" x14ac:dyDescent="0.25">
      <c r="B18" s="4">
        <v>15</v>
      </c>
      <c r="C18" s="5" t="s">
        <v>4</v>
      </c>
      <c r="D18" s="5" t="s">
        <v>7</v>
      </c>
      <c r="E18" s="6" t="s">
        <v>9</v>
      </c>
      <c r="F18" s="6" t="s">
        <v>11</v>
      </c>
      <c r="G18" s="5">
        <v>35000</v>
      </c>
      <c r="H18" s="5">
        <v>38000</v>
      </c>
      <c r="I18" s="5">
        <v>40000</v>
      </c>
      <c r="J18" s="5">
        <f t="shared" si="0"/>
        <v>37666.666666666664</v>
      </c>
      <c r="K18" s="5">
        <v>35000</v>
      </c>
      <c r="L18" s="5">
        <f t="shared" si="1"/>
        <v>2516.6114784235833</v>
      </c>
      <c r="M18" s="5">
        <f t="shared" si="2"/>
        <v>6.6812694117440268</v>
      </c>
      <c r="N18" s="5">
        <f t="shared" si="3"/>
        <v>35000</v>
      </c>
    </row>
    <row r="19" spans="2:14" ht="21.75" customHeight="1" x14ac:dyDescent="0.25">
      <c r="B19" s="4">
        <v>16</v>
      </c>
      <c r="C19" s="5" t="s">
        <v>23</v>
      </c>
      <c r="D19" s="5" t="s">
        <v>7</v>
      </c>
      <c r="E19" s="6" t="s">
        <v>9</v>
      </c>
      <c r="F19" s="6" t="s">
        <v>11</v>
      </c>
      <c r="G19" s="5">
        <v>25000</v>
      </c>
      <c r="H19" s="5">
        <v>28000</v>
      </c>
      <c r="I19" s="5">
        <v>30000</v>
      </c>
      <c r="J19" s="5">
        <f t="shared" si="0"/>
        <v>27666.666666666668</v>
      </c>
      <c r="K19" s="5">
        <v>25000</v>
      </c>
      <c r="L19" s="5">
        <f t="shared" si="1"/>
        <v>2516.6114784235833</v>
      </c>
      <c r="M19" s="5">
        <f t="shared" si="2"/>
        <v>9.0961860665912653</v>
      </c>
      <c r="N19" s="5">
        <f t="shared" si="3"/>
        <v>25000</v>
      </c>
    </row>
    <row r="20" spans="2:14" ht="23.25" customHeight="1" x14ac:dyDescent="0.25">
      <c r="B20" s="4">
        <v>17</v>
      </c>
      <c r="C20" s="5" t="s">
        <v>25</v>
      </c>
      <c r="D20" s="5" t="s">
        <v>7</v>
      </c>
      <c r="E20" s="6" t="s">
        <v>9</v>
      </c>
      <c r="F20" s="6" t="s">
        <v>11</v>
      </c>
      <c r="G20" s="5">
        <v>65000</v>
      </c>
      <c r="H20" s="5">
        <v>68000</v>
      </c>
      <c r="I20" s="5">
        <v>70000</v>
      </c>
      <c r="J20" s="5">
        <f t="shared" si="0"/>
        <v>67666.666666666672</v>
      </c>
      <c r="K20" s="5">
        <v>65000</v>
      </c>
      <c r="L20" s="5">
        <f t="shared" si="1"/>
        <v>2516.6114784235833</v>
      </c>
      <c r="M20" s="5">
        <f t="shared" si="2"/>
        <v>3.7191302636801717</v>
      </c>
      <c r="N20" s="5">
        <f t="shared" si="3"/>
        <v>65000</v>
      </c>
    </row>
    <row r="21" spans="2:14" ht="21.75" customHeight="1" x14ac:dyDescent="0.25">
      <c r="B21" s="4">
        <v>18</v>
      </c>
      <c r="C21" s="5" t="s">
        <v>27</v>
      </c>
      <c r="D21" s="5" t="s">
        <v>7</v>
      </c>
      <c r="E21" s="6" t="s">
        <v>9</v>
      </c>
      <c r="F21" s="6" t="s">
        <v>11</v>
      </c>
      <c r="G21" s="5">
        <v>10000</v>
      </c>
      <c r="H21" s="5">
        <v>14000</v>
      </c>
      <c r="I21" s="5">
        <v>14000</v>
      </c>
      <c r="J21" s="5">
        <f t="shared" si="0"/>
        <v>12666.666666666666</v>
      </c>
      <c r="K21" s="5">
        <v>10000</v>
      </c>
      <c r="L21" s="5">
        <f t="shared" si="1"/>
        <v>2309.401076758505</v>
      </c>
      <c r="M21" s="5">
        <f t="shared" si="2"/>
        <v>18.232113763882936</v>
      </c>
      <c r="N21" s="5">
        <f t="shared" si="3"/>
        <v>10000</v>
      </c>
    </row>
    <row r="22" spans="2:14" ht="23.25" customHeight="1" x14ac:dyDescent="0.25">
      <c r="B22" s="8"/>
      <c r="C22" s="37" t="s">
        <v>40</v>
      </c>
      <c r="D22" s="38"/>
      <c r="E22" s="39"/>
      <c r="F22" s="40"/>
      <c r="G22" s="41"/>
      <c r="H22" s="42"/>
      <c r="I22" s="43"/>
      <c r="J22" s="44"/>
      <c r="K22" s="45"/>
      <c r="L22" s="46"/>
      <c r="M22" s="47"/>
      <c r="N22" s="48">
        <f>SUM(N4:N21)</f>
        <v>420000</v>
      </c>
    </row>
    <row r="23" spans="2:14" ht="15" customHeight="1" x14ac:dyDescent="0.25">
      <c r="C23" s="24" t="s">
        <v>29</v>
      </c>
      <c r="D23" s="24"/>
      <c r="E23" s="24"/>
      <c r="F23" s="24"/>
      <c r="H23" s="24" t="s">
        <v>30</v>
      </c>
      <c r="I23" s="24"/>
      <c r="J23" s="24"/>
      <c r="K23" s="24"/>
    </row>
    <row r="24" spans="2:14" ht="83.25" customHeight="1" x14ac:dyDescent="0.25"/>
    <row r="25" spans="2:14" x14ac:dyDescent="0.25">
      <c r="K25" s="9"/>
    </row>
    <row r="26" spans="2:14" x14ac:dyDescent="0.25">
      <c r="K26" s="9"/>
    </row>
    <row r="27" spans="2:14" x14ac:dyDescent="0.25">
      <c r="K27" s="9"/>
    </row>
    <row r="28" spans="2:14" x14ac:dyDescent="0.25">
      <c r="K28" s="9"/>
    </row>
    <row r="29" spans="2:14" x14ac:dyDescent="0.25">
      <c r="K29" s="9"/>
    </row>
    <row r="30" spans="2:14" x14ac:dyDescent="0.25">
      <c r="K30" s="9"/>
    </row>
    <row r="31" spans="2:14" x14ac:dyDescent="0.25">
      <c r="K31" s="9"/>
    </row>
    <row r="32" spans="2:14" x14ac:dyDescent="0.25">
      <c r="K32" s="9"/>
    </row>
    <row r="33" spans="9:11" x14ac:dyDescent="0.25">
      <c r="K33" s="9"/>
    </row>
    <row r="35" spans="9:11" x14ac:dyDescent="0.25">
      <c r="I35" s="10"/>
    </row>
  </sheetData>
  <mergeCells count="13">
    <mergeCell ref="B1:N1"/>
    <mergeCell ref="H23:K23"/>
    <mergeCell ref="H2:H3"/>
    <mergeCell ref="B2:B3"/>
    <mergeCell ref="C2:C3"/>
    <mergeCell ref="E2:E3"/>
    <mergeCell ref="G2:G3"/>
    <mergeCell ref="F2:F3"/>
    <mergeCell ref="I2:I3"/>
    <mergeCell ref="C23:F23"/>
    <mergeCell ref="C22:M22"/>
    <mergeCell ref="D2:D3"/>
    <mergeCell ref="N2:N3"/>
  </mergeCells>
  <pageMargins left="0.70866137742996216" right="0.70866137742996216" top="0.74803149700164795" bottom="0.74803149700164795" header="0.31496062874794006" footer="0.3149606287479400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Коэф. вар.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Мишурова Ксения Александровна</cp:lastModifiedBy>
  <dcterms:created xsi:type="dcterms:W3CDTF">2016-05-24T08:50:49Z</dcterms:created>
  <dcterms:modified xsi:type="dcterms:W3CDTF">2026-05-26T05:57:31Z</dcterms:modified>
</cp:coreProperties>
</file>