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ckupserver\Обмен-ГЗ\Цюрик О.П,\ЗАКУПКИ 2026\Хрупин\Проект организации работ по сносу здания конторы\"/>
    </mc:Choice>
  </mc:AlternateContent>
  <bookViews>
    <workbookView xWindow="0" yWindow="0" windowWidth="28800" windowHeight="12435"/>
  </bookViews>
  <sheets>
    <sheet name="НМЦК" sheetId="4" r:id="rId1"/>
  </sheets>
  <definedNames>
    <definedName name="_xlnm.Print_Area" localSheetId="0">НМЦК!$A$1:$Q$16</definedName>
  </definedNames>
  <calcPr calcId="152511" refMode="R1C1"/>
</workbook>
</file>

<file path=xl/calcChain.xml><?xml version="1.0" encoding="utf-8"?>
<calcChain xmlns="http://schemas.openxmlformats.org/spreadsheetml/2006/main">
  <c r="Q5" i="4" l="1"/>
  <c r="Q6" i="4"/>
  <c r="Q7" i="4" l="1"/>
  <c r="H5" i="4"/>
  <c r="P5" i="4" l="1"/>
  <c r="P6" i="4"/>
  <c r="O6" i="4"/>
  <c r="P7" i="4" l="1"/>
  <c r="O5" i="4"/>
  <c r="O7" i="4" s="1"/>
  <c r="K5" i="4"/>
  <c r="L5" i="4" s="1"/>
  <c r="M5" i="4" s="1"/>
  <c r="N5" i="4" s="1"/>
  <c r="I5" i="4"/>
  <c r="J5" i="4" s="1"/>
  <c r="K6" i="4"/>
  <c r="L6" i="4" s="1"/>
  <c r="M6" i="4" s="1"/>
  <c r="N6" i="4" s="1"/>
  <c r="H6" i="4"/>
  <c r="I6" i="4" s="1"/>
  <c r="J6" i="4" s="1"/>
  <c r="N7" i="4" l="1"/>
</calcChain>
</file>

<file path=xl/sharedStrings.xml><?xml version="1.0" encoding="utf-8"?>
<sst xmlns="http://schemas.openxmlformats.org/spreadsheetml/2006/main" count="28" uniqueCount="27">
  <si>
    <t>№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</si>
  <si>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</si>
  <si>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</si>
  <si>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</si>
  <si>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</si>
  <si>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</si>
  <si>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Цена за единицу изм. (руб.)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</si>
  <si>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</si>
  <si>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</si>
  <si>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</si>
  <si>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>Цена за единицу изм. с округлением до сотых долей после запятой (руб.)</t>
  </si>
  <si>
    <t>НМЦК с учетом округления цены за единицу (руб.)</t>
  </si>
  <si>
    <t>НМЦК Поставщик №1</t>
  </si>
  <si>
    <t>НМЦК Поставщик №2</t>
  </si>
  <si>
    <t>НМЦК Поставщик №3</t>
  </si>
  <si>
    <t>Приложение № 2 к заявке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</si>
  <si>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</si>
  <si>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</si>
  <si>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Ед. изм.</t>
  </si>
  <si>
    <t>шт</t>
  </si>
  <si>
    <t xml:space="preserve">Поставщик 1                  Коммерческое предложение № 16 от 03.06.2026
</t>
  </si>
  <si>
    <t xml:space="preserve">Поставщик 2                   Коммерческое предложение № б/н от 03.06.2026
</t>
  </si>
  <si>
    <t>Поставщик 3                   Коммерческое предложение        №32 от 03.06.2026</t>
  </si>
  <si>
    <t>Начальная (максимальная) цена контракта определена методом сопоставимых рыночных цен (анализа рынка) данной продукции.
В целях улучшения экономических показателей учреждения и руководствуясь ст.28 и ст.34 БК РФ начальная цена определена как наименьшая из предложенных, потенциальными участниками размещения заказа:
Начальная максимальная цена контракта составляет: 20 000,00 (двадцать тысяч  рублей) 00 копеек</t>
  </si>
  <si>
    <t xml:space="preserve">  
</t>
  </si>
  <si>
    <r>
      <t xml:space="preserve">Подготовка </t>
    </r>
    <r>
      <rPr>
        <sz val="12"/>
        <color theme="1"/>
        <rFont val="Times New Roman"/>
        <family val="1"/>
        <charset val="204"/>
      </rPr>
      <t>проектной документации организации демонтажа (сноса) здания</t>
    </r>
  </si>
  <si>
    <t>Подготовка Акта обследования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</si>
</sst>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5" fillId="0" borderId="0" xfId="0" applyFont="1"/>
    <xf numFmtId="0" fontId="5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4" fontId="6" fillId="0" borderId="1" xfId="0" applyNumberFormat="1" applyFont="1" applyBorder="1"/>
    <xf numFmtId="4" fontId="9" fillId="0" borderId="4" xfId="1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 shrinkToFit="1"/>
    </xf>
    <xf numFmtId="0" fontId="5" fillId="0" borderId="0" xfId="0" applyFont="1" applyAlignment="1">
      <alignment horizontal="right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5" fillId="0" borderId="5" xfId="0" applyFont="1" applyBorder="1" applyAlignment="1"/>
    <xf numFmtId="0" fontId="5" fillId="0" borderId="3" xfId="0" applyFont="1" applyBorder="1" applyAlignment="1"/>
    <xf numFmtId="0" fontId="9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>
          <a:extLst>
            <a:ext uri="{FF2B5EF4-FFF2-40B4-BE49-F238E27FC236}">
              <a16:creationId xmlns="" xmlns:a16="http://schemas.microsoft.com/office/drawing/2014/main" id="{00000000-0008-0000-0000-000014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>
          <a:extLst>
            <a:ext uri="{FF2B5EF4-FFF2-40B4-BE49-F238E27FC236}">
              <a16:creationId xmlns="" xmlns:a16="http://schemas.microsoft.com/office/drawing/2014/main" id="{00000000-0008-0000-0000-000016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887" name="Picture 1">
          <a:extLst>
            <a:ext uri="{FF2B5EF4-FFF2-40B4-BE49-F238E27FC236}">
              <a16:creationId xmlns="" xmlns:a16="http://schemas.microsoft.com/office/drawing/2014/main" id="{00000000-0008-0000-0000-000017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4888" name="Picture 2">
          <a:extLst>
            <a:ext uri="{FF2B5EF4-FFF2-40B4-BE49-F238E27FC236}">
              <a16:creationId xmlns="" xmlns:a16="http://schemas.microsoft.com/office/drawing/2014/main" id="{00000000-0008-0000-0000-000018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1924050</xdr:rowOff>
    </xdr:from>
    <xdr:to>
      <xdr:col>10</xdr:col>
      <xdr:colOff>1504950</xdr:colOff>
      <xdr:row>3</xdr:row>
      <xdr:rowOff>2409824</xdr:rowOff>
    </xdr:to>
    <xdr:pic>
      <xdr:nvPicPr>
        <xdr:cNvPr id="4889" name="Picture 5">
          <a:extLst>
            <a:ext uri="{FF2B5EF4-FFF2-40B4-BE49-F238E27FC236}">
              <a16:creationId xmlns="" xmlns:a16="http://schemas.microsoft.com/office/drawing/2014/main" id="{00000000-0008-0000-0000-000019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629775" y="3505200"/>
          <a:ext cx="1485900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4890" name="Picture 6">
          <a:extLst>
            <a:ext uri="{FF2B5EF4-FFF2-40B4-BE49-F238E27FC236}">
              <a16:creationId xmlns="" xmlns:a16="http://schemas.microsoft.com/office/drawing/2014/main" id="{00000000-0008-0000-0000-00001A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"/>
  <sheetViews>
    <sheetView tabSelected="1" zoomScale="90" zoomScaleNormal="90" zoomScaleSheetLayoutView="90" workbookViewId="0">
      <selection activeCell="A10" sqref="A10:Q11"/>
    </sheetView>
  </sheetViews>
  <sheetFormatPr defaultRowHeight="12.75" x14ac:dyDescent="0.2"/>
  <cols>
    <col min="1" max="1" width="3.140625" style="2" customWidth="1"/>
    <col min="2" max="2" width="38.28515625" style="2" customWidth="1"/>
    <col min="3" max="3" width="5.85546875" style="2" customWidth="1"/>
    <col min="4" max="4" width="9.28515625" style="2" customWidth="1"/>
    <col min="5" max="5" width="16" style="2" customWidth="1"/>
    <col min="6" max="6" width="16.7109375" style="2" customWidth="1"/>
    <col min="7" max="7" width="20.28515625" style="2" customWidth="1"/>
    <col min="8" max="8" width="15.5703125" style="2" customWidth="1"/>
    <col min="9" max="9" width="15.42578125" style="2" customWidth="1"/>
    <col min="10" max="10" width="18.140625" style="2" customWidth="1"/>
    <col min="11" max="11" width="28.7109375" style="2" customWidth="1"/>
    <col min="12" max="12" width="16.42578125" style="2" customWidth="1"/>
    <col min="13" max="13" width="12.42578125" style="2" customWidth="1"/>
    <col min="14" max="14" width="13.85546875" style="2" customWidth="1"/>
    <col min="15" max="16" width="13.140625" style="2" bestFit="1" customWidth="1"/>
    <col min="17" max="17" width="15.42578125" style="2" bestFit="1" customWidth="1"/>
    <col min="18" max="16384" width="9.140625" style="2"/>
  </cols>
  <sheetData>
    <row r="1" spans="1:29" ht="15" customHeight="1" x14ac:dyDescent="0.25">
      <c r="B1" s="3"/>
      <c r="C1" s="3"/>
      <c r="K1" s="32" t="s">
        <v>15</v>
      </c>
      <c r="L1" s="32"/>
      <c r="M1" s="32"/>
      <c r="N1" s="32"/>
      <c r="O1" s="32"/>
      <c r="P1" s="32"/>
      <c r="Q1" s="32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</row>
    <row r="2" spans="1:29" ht="13.5" customHeight="1" x14ac:dyDescent="0.25">
      <c r="A2" s="33" t="s">
        <v>5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7"/>
      <c r="M2" s="8"/>
      <c r="N2" s="8"/>
      <c r="O2" s="9"/>
      <c r="P2" s="9"/>
      <c r="Q2" s="9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57.75" customHeight="1" x14ac:dyDescent="0.25">
      <c r="A3" s="37" t="s">
        <v>0</v>
      </c>
      <c r="B3" s="39" t="s">
        <v>1</v>
      </c>
      <c r="C3" s="39" t="s">
        <v>18</v>
      </c>
      <c r="D3" s="39" t="s">
        <v>2</v>
      </c>
      <c r="E3" s="35" t="s">
        <v>7</v>
      </c>
      <c r="F3" s="35"/>
      <c r="G3" s="35"/>
      <c r="H3" s="36" t="s">
        <v>8</v>
      </c>
      <c r="I3" s="36"/>
      <c r="J3" s="36"/>
      <c r="K3" s="41" t="s">
        <v>9</v>
      </c>
      <c r="L3" s="42"/>
      <c r="M3" s="42"/>
      <c r="N3" s="43"/>
      <c r="O3" s="38" t="s">
        <v>12</v>
      </c>
      <c r="P3" s="38" t="s">
        <v>13</v>
      </c>
      <c r="Q3" s="38" t="s">
        <v>14</v>
      </c>
    </row>
    <row r="4" spans="1:29" ht="192.75" customHeight="1" x14ac:dyDescent="0.2">
      <c r="A4" s="37"/>
      <c r="B4" s="39"/>
      <c r="C4" s="39"/>
      <c r="D4" s="40"/>
      <c r="E4" s="10" t="s">
        <v>20</v>
      </c>
      <c r="F4" s="10" t="s">
        <v>21</v>
      </c>
      <c r="G4" s="11" t="s">
        <v>22</v>
      </c>
      <c r="H4" s="10" t="s">
        <v>4</v>
      </c>
      <c r="I4" s="10" t="s">
        <v>3</v>
      </c>
      <c r="J4" s="12" t="s">
        <v>16</v>
      </c>
      <c r="K4" s="13" t="s">
        <v>17</v>
      </c>
      <c r="L4" s="14" t="s">
        <v>6</v>
      </c>
      <c r="M4" s="14" t="s">
        <v>10</v>
      </c>
      <c r="N4" s="14" t="s">
        <v>11</v>
      </c>
      <c r="O4" s="38"/>
      <c r="P4" s="38"/>
      <c r="Q4" s="38"/>
    </row>
    <row r="5" spans="1:29" s="1" customFormat="1" ht="41.25" customHeight="1" x14ac:dyDescent="0.25">
      <c r="A5" s="18">
        <v>1</v>
      </c>
      <c r="B5" s="45" t="s">
        <v>25</v>
      </c>
      <c r="C5" s="23" t="s">
        <v>19</v>
      </c>
      <c r="D5" s="26">
        <v>1</v>
      </c>
      <c r="E5" s="24">
        <v>25000</v>
      </c>
      <c r="F5" s="25">
        <v>20000</v>
      </c>
      <c r="G5" s="25">
        <v>13000</v>
      </c>
      <c r="H5" s="15">
        <f>AVERAGE(E5:G5)</f>
        <v>19333.333333333332</v>
      </c>
      <c r="I5" s="16">
        <f t="shared" ref="I5" si="0">SQRT(((SUM((POWER(E5-H5,2)),(POWER(F5-H5,2)),(POWER(G5-H5,2)))/(COLUMNS(E5:G5)-1))))</f>
        <v>6027.7137733417085</v>
      </c>
      <c r="J5" s="16">
        <f t="shared" ref="J5" si="1">I5/H5*100</f>
        <v>31.17782986211229</v>
      </c>
      <c r="K5" s="15">
        <f t="shared" ref="K5" si="2">((D5/3)*(SUM(E5:G5)))</f>
        <v>19333.333333333332</v>
      </c>
      <c r="L5" s="15">
        <f t="shared" ref="L5" si="3">K5/D5</f>
        <v>19333.333333333332</v>
      </c>
      <c r="M5" s="15">
        <f t="shared" ref="M5" si="4">ROUND(L5,2)</f>
        <v>19333.330000000002</v>
      </c>
      <c r="N5" s="15">
        <f t="shared" ref="N5:N6" si="5">M5*D5</f>
        <v>19333.330000000002</v>
      </c>
      <c r="O5" s="17">
        <f>D5*E5</f>
        <v>25000</v>
      </c>
      <c r="P5" s="17">
        <f t="shared" ref="P5:P6" si="6">D5*F5</f>
        <v>20000</v>
      </c>
      <c r="Q5" s="16">
        <f>D5*G5</f>
        <v>13000</v>
      </c>
    </row>
    <row r="6" spans="1:29" s="1" customFormat="1" ht="15.75" x14ac:dyDescent="0.25">
      <c r="A6" s="18">
        <v>2</v>
      </c>
      <c r="B6" s="46" t="s">
        <v>26</v>
      </c>
      <c r="C6" s="23" t="s">
        <v>19</v>
      </c>
      <c r="D6" s="26">
        <v>1</v>
      </c>
      <c r="E6" s="24">
        <v>6000</v>
      </c>
      <c r="F6" s="25">
        <v>7000</v>
      </c>
      <c r="G6" s="25">
        <v>7000</v>
      </c>
      <c r="H6" s="15">
        <f t="shared" ref="H6" si="7">AVERAGE(E6:G6)</f>
        <v>6666.666666666667</v>
      </c>
      <c r="I6" s="16">
        <f t="shared" ref="I6" si="8">SQRT(((SUM((POWER(E6-H6,2)),(POWER(F6-H6,2)),(POWER(G6-H6,2)))/(COLUMNS(E6:G6)-1))))</f>
        <v>577.35026918962569</v>
      </c>
      <c r="J6" s="16">
        <f t="shared" ref="J6" si="9">I6/H6*100</f>
        <v>8.6602540378443855</v>
      </c>
      <c r="K6" s="15">
        <f t="shared" ref="K6" si="10">((D6/3)*(SUM(E6:G6)))</f>
        <v>6666.6666666666661</v>
      </c>
      <c r="L6" s="15">
        <f t="shared" ref="L6" si="11">K6/D6</f>
        <v>6666.6666666666661</v>
      </c>
      <c r="M6" s="15">
        <f t="shared" ref="M6" si="12">ROUND(L6,2)</f>
        <v>6666.67</v>
      </c>
      <c r="N6" s="15">
        <f t="shared" si="5"/>
        <v>6666.67</v>
      </c>
      <c r="O6" s="17">
        <f t="shared" ref="O6" si="13">D6*E6</f>
        <v>6000</v>
      </c>
      <c r="P6" s="17">
        <f t="shared" si="6"/>
        <v>7000</v>
      </c>
      <c r="Q6" s="16">
        <f>D6*G6</f>
        <v>7000</v>
      </c>
    </row>
    <row r="7" spans="1:29" s="1" customFormat="1" ht="15.75" x14ac:dyDescent="0.25">
      <c r="A7" s="44"/>
      <c r="B7" s="19"/>
      <c r="C7" s="19"/>
      <c r="D7" s="19"/>
      <c r="E7" s="19"/>
      <c r="F7" s="19"/>
      <c r="G7" s="19"/>
      <c r="H7" s="20"/>
      <c r="I7" s="20"/>
      <c r="J7" s="20"/>
      <c r="K7" s="21"/>
      <c r="L7" s="7"/>
      <c r="M7" s="7"/>
      <c r="N7" s="15">
        <f>SUM(N5:N6)</f>
        <v>26000</v>
      </c>
      <c r="O7" s="28">
        <f>SUM(O5:O6)</f>
        <v>31000</v>
      </c>
      <c r="P7" s="22">
        <f>SUM(P5:P6)</f>
        <v>27000</v>
      </c>
      <c r="Q7" s="27">
        <f>SUM(Q5:Q6)</f>
        <v>20000</v>
      </c>
    </row>
    <row r="8" spans="1:29" s="1" customFormat="1" ht="20.2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29" s="1" customFormat="1" ht="68.25" customHeight="1" x14ac:dyDescent="0.25">
      <c r="A9" s="29" t="s">
        <v>23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29" s="1" customFormat="1" ht="34.5" customHeight="1" x14ac:dyDescent="0.25">
      <c r="A10" s="31" t="s">
        <v>24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29" s="1" customFormat="1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29" s="1" customFormat="1" x14ac:dyDescent="0.2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29" s="1" customForma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29" s="1" customForma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9" s="1" customForma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9" ht="119.25" customHeight="1" x14ac:dyDescent="0.2"/>
    <row r="17" ht="124.5" customHeight="1" x14ac:dyDescent="0.2"/>
  </sheetData>
  <mergeCells count="15">
    <mergeCell ref="A9:Q9"/>
    <mergeCell ref="A10:Q11"/>
    <mergeCell ref="K1:Q1"/>
    <mergeCell ref="A2:K2"/>
    <mergeCell ref="E3:G3"/>
    <mergeCell ref="H3:J3"/>
    <mergeCell ref="A3:A4"/>
    <mergeCell ref="O3:O4"/>
    <mergeCell ref="A8:Q8"/>
    <mergeCell ref="P3:P4"/>
    <mergeCell ref="Q3:Q4"/>
    <mergeCell ref="B3:B4"/>
    <mergeCell ref="C3:C4"/>
    <mergeCell ref="D3:D4"/>
    <mergeCell ref="K3:N3"/>
  </mergeCells>
  <pageMargins left="0.25" right="0.25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Зубкова Екатерина Константиновна</cp:lastModifiedBy>
  <cp:lastPrinted>2025-03-04T09:34:20Z</cp:lastPrinted>
  <dcterms:created xsi:type="dcterms:W3CDTF">2014-01-15T18:15:09Z</dcterms:created>
  <dcterms:modified xsi:type="dcterms:W3CDTF">2026-06-04T01:03:10Z</dcterms:modified>
</cp:coreProperties>
</file>