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ET\44-ФЗ\2026\БЕРЕЗКА п.4 (Центр)\амплисенс эпид паротит 42173,67\"/>
    </mc:Choice>
  </mc:AlternateContent>
  <bookViews>
    <workbookView xWindow="0" yWindow="60" windowWidth="19440" windowHeight="7695"/>
  </bookViews>
  <sheets>
    <sheet name="Метод сопоставления цен" sheetId="7" r:id="rId1"/>
  </sheets>
  <definedNames>
    <definedName name="_GoBack" localSheetId="0">'Метод сопоставления цен'!#REF!</definedName>
    <definedName name="_xlnm.Print_Area" localSheetId="0">'Метод сопоставления цен'!$A$1:$M$12</definedName>
  </definedNames>
  <calcPr calcId="162913"/>
</workbook>
</file>

<file path=xl/calcChain.xml><?xml version="1.0" encoding="utf-8"?>
<calcChain xmlns="http://schemas.openxmlformats.org/spreadsheetml/2006/main">
  <c r="M5" i="7" l="1"/>
  <c r="K4" i="7" l="1"/>
  <c r="L4" i="7" s="1"/>
  <c r="H4" i="7"/>
  <c r="I4" i="7" l="1"/>
  <c r="J4" i="7" s="1"/>
</calcChain>
</file>

<file path=xl/sharedStrings.xml><?xml version="1.0" encoding="utf-8"?>
<sst xmlns="http://schemas.openxmlformats.org/spreadsheetml/2006/main" count="23" uniqueCount="23">
  <si>
    <t>Кол-во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</si>
  <si>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</si>
  <si>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</si>
  <si>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</si>
  <si>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</si>
  <si>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</si>
  <si>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</si>
  <si>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</si>
  <si>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Однородность совокупности значений выявленных цен, используемых в расчете НМЦК, ЦКЕП</t>
  </si>
  <si>
    <t>НМЦК, ЦКЕП, определяемая методом сопоставимых рыночных цен (анализа рынка)</t>
  </si>
  <si>
    <t>Наименование товара, работ, услуг</t>
  </si>
  <si>
    <t>Ценовая информация** (руб./ед.изм.)</t>
  </si>
  <si>
    <t>Стоимость, в руб.</t>
  </si>
  <si>
    <t>Начальная (максимальная) цена контракта:</t>
  </si>
  <si>
    <t xml:space="preserve">Коммерческое предложение №1
</t>
  </si>
  <si>
    <t xml:space="preserve">Коммерческое предложение №2
</t>
  </si>
  <si>
    <t xml:space="preserve">Коммерческое предложение №3
</t>
  </si>
  <si>
    <t>ОСМ</t>
  </si>
  <si>
    <t>Бурмицкий А.А.</t>
  </si>
  <si>
    <t>Набор реагентов для качественного определения РНК вируса эпидемического паротита (Mumps virus) методом ПЦР Amplisens Mumps virus</t>
  </si>
  <si>
    <t>набор</t>
  </si>
  <si>
    <t xml:space="preserve">Врио. Зав. </t>
  </si>
  <si>
    <t xml:space="preserve">                          ОБОСНОВАНИЕ НАЧАЛЬНОЙ (МАКСИМАЛЬНОЙ) ЦЕНЫ КОНТРАКТА*                                                                                                                                                                                                                                                     Поставка наборов реагентов для нужд ФБУЗ «Центр гигиены и эпидемиологии в Воронежской области»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</si>
</sst>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0"/>
      <name val="Arial Cyr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164" fontId="2" fillId="0" borderId="0" xfId="1" applyNumberFormat="1" applyFont="1" applyFill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1" fillId="0" borderId="0" xfId="1" applyFont="1" applyFill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0" fontId="2" fillId="0" borderId="0" xfId="1" applyFont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4" fontId="4" fillId="0" borderId="1" xfId="1" applyNumberFormat="1" applyFont="1" applyFill="1" applyBorder="1" applyAlignment="1">
      <alignment horizontal="center" vertical="center" wrapText="1"/>
    </xf>
    <xf numFmtId="4" fontId="4" fillId="0" borderId="3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textRotation="90" wrapText="1"/>
    </xf>
    <xf numFmtId="4" fontId="9" fillId="0" borderId="10" xfId="0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4" xfId="1" applyFont="1" applyFill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center" wrapText="1"/>
    </xf>
    <xf numFmtId="0" fontId="11" fillId="0" borderId="0" xfId="1" applyFont="1" applyBorder="1" applyAlignment="1">
      <alignment horizontal="left" vertical="center" wrapText="1"/>
    </xf>
    <xf numFmtId="4" fontId="3" fillId="0" borderId="0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textRotation="90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9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2</xdr:row>
      <xdr:rowOff>1266825</xdr:rowOff>
    </xdr:from>
    <xdr:to>
      <xdr:col>10</xdr:col>
      <xdr:colOff>0</xdr:colOff>
      <xdr:row>2</xdr:row>
      <xdr:rowOff>1619250</xdr:rowOff>
    </xdr:to>
    <xdr:pic>
      <xdr:nvPicPr>
        <xdr:cNvPr id="1345" name="Picture 1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10700" y="3143250"/>
          <a:ext cx="1104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723900</xdr:colOff>
      <xdr:row>2</xdr:row>
      <xdr:rowOff>1371600</xdr:rowOff>
    </xdr:to>
    <xdr:pic>
      <xdr:nvPicPr>
        <xdr:cNvPr id="1346" name="Picture 2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9150" y="2800350"/>
          <a:ext cx="70485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141194</xdr:colOff>
      <xdr:row>2</xdr:row>
      <xdr:rowOff>2156572</xdr:rowOff>
    </xdr:from>
    <xdr:to>
      <xdr:col>10</xdr:col>
      <xdr:colOff>293594</xdr:colOff>
      <xdr:row>2</xdr:row>
      <xdr:rowOff>2385172</xdr:rowOff>
    </xdr:to>
    <xdr:pic>
      <xdr:nvPicPr>
        <xdr:cNvPr id="1348" name="Picture 6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256929" y="3109072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2</xdr:row>
      <xdr:rowOff>2543175</xdr:rowOff>
    </xdr:from>
    <xdr:to>
      <xdr:col>10</xdr:col>
      <xdr:colOff>883837</xdr:colOff>
      <xdr:row>2</xdr:row>
      <xdr:rowOff>2795175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543800" y="3495675"/>
          <a:ext cx="579037" cy="25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tabSelected="1" view="pageBreakPreview" zoomScaleSheetLayoutView="100" workbookViewId="0">
      <selection activeCell="M5" sqref="M5"/>
    </sheetView>
  </sheetViews>
  <sheetFormatPr defaultRowHeight="12.75" x14ac:dyDescent="0.2"/>
  <cols>
    <col min="1" max="1" width="4.7109375" style="3" customWidth="1"/>
    <col min="2" max="2" width="30.5703125" style="3" customWidth="1"/>
    <col min="3" max="3" width="6.28515625" style="3" bestFit="1" customWidth="1"/>
    <col min="4" max="4" width="6.7109375" style="3" bestFit="1" customWidth="1"/>
    <col min="5" max="5" width="15.28515625" style="3" customWidth="1"/>
    <col min="6" max="6" width="14.42578125" style="3" customWidth="1"/>
    <col min="7" max="7" width="13.28515625" style="3" customWidth="1"/>
    <col min="8" max="8" width="10.7109375" style="3" customWidth="1"/>
    <col min="9" max="9" width="9.140625" style="3" customWidth="1"/>
    <col min="10" max="10" width="10.5703125" style="3" customWidth="1"/>
    <col min="11" max="11" width="16.5703125" style="3" customWidth="1"/>
    <col min="12" max="12" width="10.140625" style="3" customWidth="1"/>
    <col min="13" max="13" width="11.28515625" style="3" bestFit="1" customWidth="1"/>
    <col min="14" max="16384" width="9.140625" style="3"/>
  </cols>
  <sheetData>
    <row r="1" spans="1:13" s="2" customFormat="1" ht="36" customHeight="1" x14ac:dyDescent="0.2">
      <c r="A1" s="36" t="s">
        <v>22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39" customHeight="1" x14ac:dyDescent="0.2">
      <c r="A2" s="32" t="s">
        <v>7</v>
      </c>
      <c r="B2" s="32" t="s">
        <v>10</v>
      </c>
      <c r="C2" s="32" t="s">
        <v>6</v>
      </c>
      <c r="D2" s="32" t="s">
        <v>0</v>
      </c>
      <c r="E2" s="30" t="s">
        <v>11</v>
      </c>
      <c r="F2" s="31"/>
      <c r="G2" s="31"/>
      <c r="H2" s="34" t="s">
        <v>8</v>
      </c>
      <c r="I2" s="34"/>
      <c r="J2" s="34"/>
      <c r="K2" s="29" t="s">
        <v>9</v>
      </c>
      <c r="L2" s="30"/>
      <c r="M2" s="39" t="s">
        <v>12</v>
      </c>
    </row>
    <row r="3" spans="1:13" ht="222.75" customHeight="1" thickBot="1" x14ac:dyDescent="0.25">
      <c r="A3" s="33"/>
      <c r="B3" s="45"/>
      <c r="C3" s="33"/>
      <c r="D3" s="33"/>
      <c r="E3" s="20" t="s">
        <v>14</v>
      </c>
      <c r="F3" s="20" t="s">
        <v>15</v>
      </c>
      <c r="G3" s="16" t="s">
        <v>16</v>
      </c>
      <c r="H3" s="9" t="s">
        <v>5</v>
      </c>
      <c r="I3" s="9" t="s">
        <v>4</v>
      </c>
      <c r="J3" s="10" t="s">
        <v>3</v>
      </c>
      <c r="K3" s="11" t="s">
        <v>2</v>
      </c>
      <c r="L3" s="4" t="s">
        <v>1</v>
      </c>
      <c r="M3" s="40"/>
    </row>
    <row r="4" spans="1:13" s="19" customFormat="1" ht="76.5" customHeight="1" thickBot="1" x14ac:dyDescent="0.25">
      <c r="A4" s="21">
        <v>1</v>
      </c>
      <c r="B4" s="22" t="s">
        <v>19</v>
      </c>
      <c r="C4" s="23" t="s">
        <v>20</v>
      </c>
      <c r="D4" s="24">
        <v>2</v>
      </c>
      <c r="E4" s="17">
        <v>20460</v>
      </c>
      <c r="F4" s="17">
        <v>21514.5</v>
      </c>
      <c r="G4" s="17">
        <v>21286</v>
      </c>
      <c r="H4" s="15">
        <f>AVERAGE(E4:G4)</f>
        <v>21086.833333333332</v>
      </c>
      <c r="I4" s="8">
        <f>SQRT(((SUM((POWER(G4-H4,2)),(POWER(F4-H4,2)),(POWER(E4-H4,2)))/(COLUMNS(E4:G4)-1))))</f>
        <v>554.74596288150963</v>
      </c>
      <c r="J4" s="12">
        <f>I4/H4*100</f>
        <v>2.6307694195343521</v>
      </c>
      <c r="K4" s="8">
        <f>((D4/3)*(SUM(E4:G4)))</f>
        <v>42173.666666666664</v>
      </c>
      <c r="L4" s="13">
        <f>K4/D4</f>
        <v>21086.833333333332</v>
      </c>
      <c r="M4" s="18">
        <v>42173.66</v>
      </c>
    </row>
    <row r="5" spans="1:13" s="19" customFormat="1" ht="27" customHeight="1" x14ac:dyDescent="0.2">
      <c r="A5" s="41" t="s">
        <v>13</v>
      </c>
      <c r="B5" s="42"/>
      <c r="C5" s="42"/>
      <c r="D5" s="42"/>
      <c r="E5" s="43"/>
      <c r="F5" s="43"/>
      <c r="G5" s="43"/>
      <c r="H5" s="42"/>
      <c r="I5" s="42"/>
      <c r="J5" s="42"/>
      <c r="K5" s="42"/>
      <c r="L5" s="44"/>
      <c r="M5" s="14">
        <f>SUM(M4:M4)</f>
        <v>42173.66</v>
      </c>
    </row>
    <row r="6" spans="1:13" s="19" customFormat="1" x14ac:dyDescent="0.2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7"/>
    </row>
    <row r="7" spans="1:13" s="19" customForma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7"/>
    </row>
    <row r="8" spans="1:13" s="19" customFormat="1" ht="14.25" x14ac:dyDescent="0.2">
      <c r="A8" s="25"/>
      <c r="B8" s="25"/>
      <c r="C8" s="25"/>
      <c r="D8" s="25"/>
      <c r="E8" s="26" t="s">
        <v>21</v>
      </c>
      <c r="F8" s="25" t="s">
        <v>17</v>
      </c>
      <c r="G8" s="25"/>
      <c r="H8" s="25"/>
      <c r="I8" s="25"/>
      <c r="J8" s="25"/>
      <c r="K8" s="35" t="s">
        <v>18</v>
      </c>
      <c r="L8" s="35"/>
      <c r="M8" s="27"/>
    </row>
    <row r="9" spans="1:13" s="19" customFormat="1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7"/>
    </row>
    <row r="10" spans="1:13" s="19" customFormat="1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7"/>
    </row>
    <row r="11" spans="1:13" s="19" customFormat="1" x14ac:dyDescent="0.2">
      <c r="A11" s="37"/>
      <c r="B11" s="37"/>
      <c r="C11" s="37"/>
      <c r="D11" s="37"/>
      <c r="E11" s="38"/>
      <c r="F11" s="38"/>
      <c r="G11" s="38"/>
      <c r="H11" s="37"/>
      <c r="I11" s="37"/>
      <c r="J11" s="37"/>
      <c r="K11" s="37"/>
      <c r="L11" s="37"/>
      <c r="M11" s="37"/>
    </row>
    <row r="12" spans="1:13" s="19" customForma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3" s="19" customFormat="1" ht="15.75" x14ac:dyDescent="0.2">
      <c r="A13" s="6"/>
      <c r="B13" s="6"/>
      <c r="C13" s="6"/>
      <c r="D13" s="7"/>
      <c r="E13" s="6"/>
      <c r="F13" s="1"/>
      <c r="G13" s="6"/>
      <c r="H13" s="5"/>
      <c r="I13" s="5"/>
      <c r="J13" s="5"/>
      <c r="K13" s="5"/>
      <c r="L13" s="5"/>
      <c r="M13" s="5"/>
    </row>
    <row r="14" spans="1:13" s="19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s="19" customFormat="1" ht="1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s="19" customForma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4" s="19" customForma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4" s="19" customForma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4" s="19" customForma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4" s="19" customForma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4" s="19" customForma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s="19" customFormat="1" ht="30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s="19" customFormat="1" ht="30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4" s="19" customFormat="1" ht="22.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</row>
    <row r="25" spans="1:14" s="5" customFormat="1" ht="11.2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9.5" customHeight="1" x14ac:dyDescent="0.2">
      <c r="N26" s="5"/>
    </row>
    <row r="27" spans="1:14" s="5" customFormat="1" ht="1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</sheetData>
  <mergeCells count="13">
    <mergeCell ref="A1:M1"/>
    <mergeCell ref="A11:M11"/>
    <mergeCell ref="M2:M3"/>
    <mergeCell ref="A5:L5"/>
    <mergeCell ref="C2:C3"/>
    <mergeCell ref="B2:B3"/>
    <mergeCell ref="A12:M12"/>
    <mergeCell ref="K2:L2"/>
    <mergeCell ref="E2:G2"/>
    <mergeCell ref="A2:A3"/>
    <mergeCell ref="H2:J2"/>
    <mergeCell ref="D2:D3"/>
    <mergeCell ref="K8:L8"/>
  </mergeCells>
  <phoneticPr fontId="0" type="noConversion"/>
  <pageMargins left="0.70866141732283472" right="0.70866141732283472" top="0.26" bottom="0.46" header="0.2" footer="0.31496062992125984"/>
  <pageSetup paperSize="9" scale="8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Метод сопоставления цен</vt:lpstr>
      <vt:lpstr>'Метод сопоставления цен'!Область_печати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Frankenstain</dc:creator>
  <cp:lastModifiedBy>Ирина Шигина</cp:lastModifiedBy>
  <cp:lastPrinted>2026-07-22T08:35:04Z</cp:lastPrinted>
  <dcterms:created xsi:type="dcterms:W3CDTF">2011-05-04T10:33:42Z</dcterms:created>
  <dcterms:modified xsi:type="dcterms:W3CDTF">2026-08-18T12:13:31Z</dcterms:modified>
</cp:coreProperties>
</file>