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Расчет цены" sheetId="1" state="visible" r:id="rId1"/>
    <sheet name="Расчет цены (2)" sheetId="2" state="visible" r:id="rId2"/>
    <sheet name="Расчет цены (3)" sheetId="3" state="visible" r:id="rId3"/>
  </sheets>
  <definedNames>
    <definedName name="_xlnm._FilterDatabase" localSheetId="0" hidden="1">'Расчет цены'!$A$9:$AB$9</definedName>
    <definedName name="Print_Titles" localSheetId="0">'Расчет цены'!$7:$9</definedName>
    <definedName name="_xlnm.Print_Area" localSheetId="0">'Расчет цены'!$A$1:$O$101</definedName>
    <definedName name="_xlnm._FilterDatabase" localSheetId="1" hidden="1">'Расчет цены (2)'!$A$9:$AB$9</definedName>
    <definedName name="Print_Titles" localSheetId="1">'Расчет цены (2)'!$7:$9</definedName>
    <definedName name="_xlnm.Print_Area" localSheetId="1">'Расчет цены (2)'!$A$1:$O$19</definedName>
    <definedName name="_xlnm._FilterDatabase" localSheetId="2" hidden="1">'Расчет цены (3)'!$A$9:$AB$9</definedName>
    <definedName name="Print_Titles" localSheetId="2">'Расчет цены (3)'!$7:$9</definedName>
    <definedName name="_xlnm.Print_Area" localSheetId="2">'Расчет цены (3)'!$A$1:$O$93</definedName>
    <definedName name="_xlnm._FilterDatabase" localSheetId="0" hidden="1">'Расчет цены'!$A$9:$AB$9</definedName>
    <definedName name="_xlnm._FilterDatabase" localSheetId="1" hidden="1">'Расчет цены (2)'!$A$9:$AB$9</definedName>
    <definedName name="_xlnm._FilterDatabase" localSheetId="2" hidden="1">'Расчет цены (3)'!$A$9:$AB$9</definedName>
  </definedNames>
  <calcPr/>
</workbook>
</file>

<file path=xl/sharedStrings.xml><?xml version="1.0" encoding="utf-8"?>
<sst xmlns="http://schemas.openxmlformats.org/spreadsheetml/2006/main" count="117" uniqueCount="117">
  <si>
    <t xml:space="preserve">Предмет закупки: оказание услуг по обслуживанию, проведению текущего ремонта, частичного технического освидетельствования и полного технического освидетельствования подъемных сооружений Кран-манипулятора автомобильного FG 314, Кран-манипулятора автомобильного HGC515.П (78К122), Подъемника автомобильного гидравлического с рабочей платформой ВИПО-18-01.</t>
  </si>
  <si>
    <t xml:space="preserve">Дата подготовки обоснования начальной (максимальной) цены контракта: 03.03. 2026г.</t>
  </si>
  <si>
    <t xml:space="preserve">Используемый метод определения начальной (максимальной) цены контракта: метод сопоставимых рыночных цен.</t>
  </si>
  <si>
    <t xml:space="preserve">Обоснование выбранного метода обоснования начальной (максимальной) цены контракта: метод сопоставления рыночных цен (анализ рынка) является приоритетным для определения и обоснования начальной (максимальной) цены контракта.</t>
  </si>
  <si>
    <t xml:space="preserve">Таблица для обоснования начальной (максимальной) цены контракта при выборе метода сопоставимых рыночных цен (анализа рынка)</t>
  </si>
  <si>
    <t xml:space="preserve">Обоснование начальной (максимальной) цены контракта</t>
  </si>
  <si>
    <t>№</t>
  </si>
  <si>
    <t xml:space="preserve">Используемый метод определения НМЦК:</t>
  </si>
  <si>
    <t xml:space="preserve">метод сопоставимых рыночных цен (анализа рынка) в соответствии с ч.6 ст.22 Федерального закона от 05.04.2013 №44-ФЗ.  </t>
  </si>
  <si>
    <t xml:space="preserve">Наименование предмета товара (работы, услуги)</t>
  </si>
  <si>
    <t xml:space="preserve">ОКПД 2</t>
  </si>
  <si>
    <t xml:space="preserve">Ед. изм</t>
  </si>
  <si>
    <t>Кол-во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</si>
  <si>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</si>
  <si>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Н(М)ЦК**</t>
  </si>
  <si>
    <t xml:space="preserve">Н(М)ЦК определяемая методом сопоставимых рыночных цен (анализа рынка)*</t>
  </si>
  <si>
    <t xml:space="preserve">Коммер-ческое предложение № 1</t>
  </si>
  <si>
    <t xml:space="preserve">Коммер-ческое предложение № 2
 </t>
  </si>
  <si>
    <t xml:space="preserve">Коммер-ческое предложение № 3
</t>
  </si>
  <si>
    <t xml:space="preserve">Применяемый коэффициент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</si>
  <si>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</si>
  <si>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</si>
  <si>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/>
        <sz val="11"/>
        <rFont val="Times New Roman"/>
      </rPr>
      <t xml:space="preserve">коэффициент вариации цен V (%)           </t>
    </r>
    <r>
      <rPr>
        <i/>
        <sz val="11"/>
        <rFont val="Times New Roman"/>
      </rPr>
      <t xml:space="preserve">         (не должен превышать 33%)</t>
    </r>
  </si>
  <si>
    <r>
      <rPr>
        <b/>
        <sz val="11"/>
        <rFont val="Times New Roman"/>
      </rPr>
      <t xml:space="preserve">Расчет Н(М)ЦК по формуле   </t>
    </r>
    <r>
      <rPr>
        <sz val="11"/>
        <rFont val="Times New Roman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</si>
  <si>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</si>
  <si>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 до сотых долей после запятой (руб.)</t>
  </si>
  <si>
    <t xml:space="preserve">Ремонтные работы</t>
  </si>
  <si>
    <t>н/час.</t>
  </si>
  <si>
    <t>-</t>
  </si>
  <si>
    <t xml:space="preserve">Токарные, слесарные, сварочные работы</t>
  </si>
  <si>
    <t>ТО1</t>
  </si>
  <si>
    <t>усл.ед.</t>
  </si>
  <si>
    <t>ТО2</t>
  </si>
  <si>
    <t xml:space="preserve">Сезонное техническое обслуживание</t>
  </si>
  <si>
    <t xml:space="preserve">Проведение полного технического освидетельствования</t>
  </si>
  <si>
    <t xml:space="preserve">Проведение частичного технического освидетельствования</t>
  </si>
  <si>
    <t xml:space="preserve">Запасные части и расходные материалы</t>
  </si>
  <si>
    <t xml:space="preserve">Масло гидравлическое HVLP-46</t>
  </si>
  <si>
    <t>л.</t>
  </si>
  <si>
    <t xml:space="preserve">Рем. Комплект г/цилиндра</t>
  </si>
  <si>
    <t>шт.</t>
  </si>
  <si>
    <t xml:space="preserve">Фильтр гидравлический</t>
  </si>
  <si>
    <t xml:space="preserve">Тензодатчик ограничения перегрузки</t>
  </si>
  <si>
    <t xml:space="preserve">Редуктор грузовой лебёдки</t>
  </si>
  <si>
    <t xml:space="preserve">Гидравлический мотор</t>
  </si>
  <si>
    <t xml:space="preserve">Грузовой канат</t>
  </si>
  <si>
    <t xml:space="preserve">Тормозные накладки грузовой лебёдки</t>
  </si>
  <si>
    <t xml:space="preserve">Барабан грузовой лебёдки</t>
  </si>
  <si>
    <t xml:space="preserve">Шестерня грузовой лебедки</t>
  </si>
  <si>
    <t xml:space="preserve">Прижимной ролик  грузового каната</t>
  </si>
  <si>
    <t xml:space="preserve">Гидравлический мотор поворотного  устройства</t>
  </si>
  <si>
    <t xml:space="preserve">Рукав высокого давления</t>
  </si>
  <si>
    <t>Гидрораспределитель</t>
  </si>
  <si>
    <t xml:space="preserve">Предохранительный клапан</t>
  </si>
  <si>
    <t xml:space="preserve">Порт предохранительного клапана</t>
  </si>
  <si>
    <t xml:space="preserve">Главный предохранительный клапан</t>
  </si>
  <si>
    <t xml:space="preserve">Приёмник сигналов  радиоуправления</t>
  </si>
  <si>
    <t xml:space="preserve">Концевой выключатель ограничителя подъёма крюка</t>
  </si>
  <si>
    <t xml:space="preserve">Электромагнитный (соленоидный) клапан    ограничителя грузоподъемности</t>
  </si>
  <si>
    <t xml:space="preserve">Звуковой зуммер</t>
  </si>
  <si>
    <t xml:space="preserve">Кабельная рулетка</t>
  </si>
  <si>
    <t xml:space="preserve">Цилиндр телескопирования 2-х секционный</t>
  </si>
  <si>
    <t xml:space="preserve">Крюк в сборе</t>
  </si>
  <si>
    <t xml:space="preserve">Гидроцилиндр подъёма стрелы</t>
  </si>
  <si>
    <t>Гидрошарнир</t>
  </si>
  <si>
    <t xml:space="preserve">Опорный ролик аутригера</t>
  </si>
  <si>
    <t xml:space="preserve">Гидроцилиндр аутригера</t>
  </si>
  <si>
    <t xml:space="preserve">Уравновешивающий клапан</t>
  </si>
  <si>
    <t xml:space="preserve">Шкив каната втягивания</t>
  </si>
  <si>
    <t xml:space="preserve">Канат складывания стрелы</t>
  </si>
  <si>
    <t xml:space="preserve">Канаты раздвижения стрелы</t>
  </si>
  <si>
    <t xml:space="preserve">Шкивы канатов раздвижения</t>
  </si>
  <si>
    <t xml:space="preserve">   шт.</t>
  </si>
  <si>
    <t xml:space="preserve">Привод поворота колонны</t>
  </si>
  <si>
    <t xml:space="preserve">Втулка колонны</t>
  </si>
  <si>
    <t>Гидробак</t>
  </si>
  <si>
    <t>Токосъёмник</t>
  </si>
  <si>
    <t xml:space="preserve">Горловина заливная</t>
  </si>
  <si>
    <t xml:space="preserve">Балака выдвижная</t>
  </si>
  <si>
    <t xml:space="preserve">Ролик </t>
  </si>
  <si>
    <t xml:space="preserve">Счётчик времени наработки</t>
  </si>
  <si>
    <t>Геркон</t>
  </si>
  <si>
    <t xml:space="preserve">Сигнал автомобильный</t>
  </si>
  <si>
    <t xml:space="preserve">Обратный управляемый клапан гидроцилиндра аутригера</t>
  </si>
  <si>
    <t xml:space="preserve">КОМ в сборе</t>
  </si>
  <si>
    <t xml:space="preserve">Гидравлический насос</t>
  </si>
  <si>
    <t xml:space="preserve">Редукционный клапан</t>
  </si>
  <si>
    <t xml:space="preserve">Датчик длины стрелы</t>
  </si>
  <si>
    <t xml:space="preserve">Датчик угла наклона стрелы</t>
  </si>
  <si>
    <t xml:space="preserve">Блок управления ML</t>
  </si>
  <si>
    <t>Реле</t>
  </si>
  <si>
    <t xml:space="preserve">Выключатель ограничителя подъёма крюка</t>
  </si>
  <si>
    <t xml:space="preserve">Выключатель звукового сигнала</t>
  </si>
  <si>
    <t>Тумблер</t>
  </si>
  <si>
    <t xml:space="preserve">Датчик нагрузки</t>
  </si>
  <si>
    <t>Джойстик</t>
  </si>
  <si>
    <t xml:space="preserve">Гидроцилиндр ориентации люльки</t>
  </si>
  <si>
    <t xml:space="preserve">Плата компаратора управления</t>
  </si>
  <si>
    <t xml:space="preserve">Гидрораспределитель на ВИПО-18-01</t>
  </si>
  <si>
    <t xml:space="preserve">Гидрораспределитель аутригеров</t>
  </si>
  <si>
    <t>Гидрозамок</t>
  </si>
  <si>
    <t xml:space="preserve">Плиты скольжения на ВИПО-18,</t>
  </si>
  <si>
    <t xml:space="preserve">Опорноповоротное устройство</t>
  </si>
  <si>
    <t xml:space="preserve">Пропорциональный регулятор потока</t>
  </si>
  <si>
    <t>Изолятор</t>
  </si>
  <si>
    <t>Тензодатчик</t>
  </si>
  <si>
    <t xml:space="preserve">Анемометр ручной электронный арэ ЯИКТ.416136.005 ФО</t>
  </si>
  <si>
    <t xml:space="preserve">    л.</t>
  </si>
  <si>
    <t xml:space="preserve">Масло гидравлическое HVLP46</t>
  </si>
  <si>
    <t xml:space="preserve">В результате проведенного расчета сумма цен едениц товаров, работ, услуг составила (в руб.): </t>
  </si>
  <si>
    <t xml:space="preserve">* Расчёт начальной (максимальной) цены по позиции производится по формуле:</t>
  </si>
  <si>
    <r>
      <rPr>
        <sz val="12"/>
        <rFont val="Times New Roman"/>
      </rPr>
      <t xml:space="preserve">где:
 - НМЦК </t>
    </r>
    <r>
      <rPr>
        <vertAlign val="superscript"/>
        <sz val="12"/>
        <rFont val="Times New Roman"/>
      </rPr>
      <t>рын</t>
    </r>
    <r>
      <rPr>
        <sz val="12"/>
        <rFont val="Times New Roman"/>
      </rPr>
      <t xml:space="preserve">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2"/>
        <rFont val="Times New Roman"/>
      </rPr>
      <t>ц</t>
    </r>
    <r>
      <rPr>
        <vertAlign val="subscript"/>
        <sz val="12"/>
        <rFont val="Times New Roman"/>
      </rPr>
      <t xml:space="preserve">i  </t>
    </r>
    <r>
      <rPr>
        <sz val="12"/>
        <rFont val="Times New Roman"/>
      </rPr>
      <t xml:space="preserve">-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
</t>
    </r>
  </si>
  <si>
    <t xml:space="preserve">Предмет закупки: оказание услуг по обслуживанию, проведению текущего ремонта, частичного технического освидетельствования и полного технического освидетельствования подъемных сооружений Кран-манипулятора автомобильного FG 314, Кран-манипулятора автомобильного HGC515.П (78К122), Подъемника автомобильного гидравлического с рабочей платформой ВИПО-18-0</t>
  </si>
  <si>
    <t xml:space="preserve">Дата подготовки обоснования начальной (максимальной) цены контракта: 03. 03. 2026г.</t>
  </si>
  <si>
    <t xml:space="preserve">Коммер-ческое предложение № 1
</t>
  </si>
  <si>
    <t xml:space="preserve">В результате проведенного расчета сумма цен едениц товаров, работ, услуг составила (в руб.):</t>
  </si>
  <si>
    <t xml:space="preserve">анемометр ручной электронный арэ ЯИКТ.416136.005 ФО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</si>
</sst>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_₽_-;\-* #,##0.00\ _₽_-;_-* \-??\ _₽_-;_-@_-"/>
    <numFmt numFmtId="161" formatCode="0.000"/>
  </numFmts>
  <fonts count="11">
    <font>
      <sz val="11.000000"/>
      <color theme="1"/>
      <name val="Calibri"/>
    </font>
    <font>
      <sz val="11.000000"/>
      <name val="Calibri"/>
    </font>
    <font>
      <sz val="10.000000"/>
      <name val="Times New Roman"/>
    </font>
    <font>
      <sz val="12.000000"/>
      <name val="Times New Roman"/>
    </font>
    <font>
      <b/>
      <sz val="12.000000"/>
      <name val="Times New Roman"/>
    </font>
    <font>
      <sz val="14.000000"/>
      <name val="Times New Roman"/>
    </font>
    <font>
      <b/>
      <sz val="14.000000"/>
      <name val="Times New Roman"/>
    </font>
    <font>
      <b/>
      <sz val="11.000000"/>
      <name val="Times New Roman"/>
    </font>
    <font>
      <sz val="12.000000"/>
      <color indexed="63"/>
      <name val="Times New Roman"/>
    </font>
    <font>
      <b/>
      <sz val="18.000000"/>
      <name val="Times New Roman"/>
    </font>
    <font>
      <b/>
      <sz val="14.000000"/>
      <color indexed="65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indexed="5"/>
        <bgColor indexed="5"/>
      </patternFill>
    </fill>
    <fill>
      <patternFill patternType="solid">
        <fgColor theme="0" tint="0"/>
        <bgColor theme="0" tint="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160" applyNumberFormat="1" applyFont="1" applyFill="1" applyBorder="0" applyProtection="0"/>
  </cellStyleXfs>
  <cellXfs count="54">
    <xf fontId="0" fillId="0" borderId="0" numFmtId="0" xfId="0"/>
    <xf fontId="2" fillId="0" borderId="0" numFmtId="0" xfId="0" applyFont="1" applyProtection="1"/>
    <xf fontId="2" fillId="2" borderId="0" numFmtId="0" xfId="0" applyFont="1" applyFill="1" applyProtection="1"/>
    <xf fontId="2" fillId="0" borderId="0" numFmtId="0" xfId="0" applyFont="1" applyAlignment="1" applyProtection="1">
      <alignment wrapText="1"/>
    </xf>
    <xf fontId="3" fillId="3" borderId="0" numFmtId="0" xfId="0" applyFont="1" applyFill="1" applyAlignment="1" applyProtection="1">
      <alignment horizontal="left" wrapText="1"/>
    </xf>
    <xf fontId="3" fillId="3" borderId="0" numFmtId="0" xfId="0" applyFont="1" applyFill="1" applyAlignment="1" applyProtection="1">
      <alignment horizontal="left" vertical="top"/>
    </xf>
    <xf fontId="3" fillId="0" borderId="0" numFmtId="0" xfId="0" applyFont="1" applyAlignment="1" applyProtection="1">
      <alignment horizontal="left" vertical="top" wrapText="1"/>
    </xf>
    <xf fontId="3" fillId="0" borderId="0" numFmtId="0" xfId="0" applyFont="1" applyAlignment="1" applyProtection="1">
      <alignment horizontal="left" wrapText="1"/>
    </xf>
    <xf fontId="4" fillId="0" borderId="1" numFmtId="0" xfId="0" applyFont="1" applyBorder="1" applyAlignment="1" applyProtection="1">
      <alignment horizontal="left" wrapText="1"/>
    </xf>
    <xf fontId="5" fillId="0" borderId="0" numFmtId="0" xfId="0" applyFont="1" applyProtection="1"/>
    <xf fontId="6" fillId="0" borderId="2" numFmtId="0" xfId="0" applyFont="1" applyBorder="1" applyAlignment="1" applyProtection="1">
      <alignment horizontal="center" vertical="center" wrapText="1"/>
      <protection locked="0"/>
    </xf>
    <xf fontId="4" fillId="0" borderId="2" numFmtId="0" xfId="0" applyFont="1" applyBorder="1" applyAlignment="1" applyProtection="1">
      <alignment horizontal="center" vertical="center" wrapText="1"/>
    </xf>
    <xf fontId="6" fillId="0" borderId="2" numFmtId="0" xfId="0" applyFont="1" applyBorder="1" applyAlignment="1" applyProtection="1">
      <alignment horizontal="center" vertical="center" wrapText="1"/>
    </xf>
    <xf fontId="4" fillId="2" borderId="2" numFmtId="0" xfId="0" applyFont="1" applyFill="1" applyBorder="1" applyAlignment="1" applyProtection="1">
      <alignment horizontal="center" vertical="center" wrapText="1"/>
    </xf>
    <xf fontId="4" fillId="0" borderId="2" numFmtId="2" xfId="0" applyNumberFormat="1" applyFont="1" applyBorder="1" applyAlignment="1" applyProtection="1">
      <alignment horizontal="center" vertical="top" wrapText="1"/>
    </xf>
    <xf fontId="4" fillId="0" borderId="2" numFmtId="0" xfId="0" applyFont="1" applyBorder="1" applyAlignment="1" applyProtection="1">
      <alignment horizontal="center" vertical="top" wrapText="1"/>
    </xf>
    <xf fontId="4" fillId="2" borderId="2" numFmtId="0" xfId="0" applyFont="1" applyFill="1" applyBorder="1" applyAlignment="1" applyProtection="1">
      <alignment horizontal="center" vertical="top" wrapText="1"/>
    </xf>
    <xf fontId="7" fillId="0" borderId="2" numFmtId="0" xfId="0" applyFont="1" applyBorder="1" applyAlignment="1" applyProtection="1">
      <alignment horizontal="center" vertical="top" wrapText="1"/>
    </xf>
    <xf fontId="2" fillId="3" borderId="0" numFmtId="0" xfId="0" applyFont="1" applyFill="1" applyProtection="1"/>
    <xf fontId="3" fillId="4" borderId="2" numFmtId="0" xfId="0" applyFont="1" applyFill="1" applyBorder="1" applyAlignment="1" applyProtection="1">
      <alignment horizontal="center" vertical="center" wrapText="1"/>
    </xf>
    <xf fontId="3" fillId="2" borderId="2" numFmtId="0" xfId="0" applyFont="1" applyFill="1" applyBorder="1" applyAlignment="1">
      <alignment horizontal="left" vertical="center" wrapText="1"/>
    </xf>
    <xf fontId="8" fillId="2" borderId="2" numFmtId="0" xfId="0" applyFont="1" applyFill="1" applyBorder="1" applyAlignment="1">
      <alignment vertical="center"/>
    </xf>
    <xf fontId="3" fillId="2" borderId="2" numFmtId="0" xfId="0" applyFont="1" applyFill="1" applyBorder="1" applyAlignment="1">
      <alignment horizontal="center" vertical="center"/>
    </xf>
    <xf fontId="3" fillId="4" borderId="2" numFmtId="3" xfId="0" applyNumberFormat="1" applyFont="1" applyFill="1" applyBorder="1" applyAlignment="1" applyProtection="1">
      <alignment horizontal="center" vertical="center" wrapText="1"/>
    </xf>
    <xf fontId="3" fillId="4" borderId="3" numFmtId="160" xfId="1" applyNumberFormat="1" applyFont="1" applyFill="1" applyBorder="1" applyAlignment="1" applyProtection="1">
      <alignment horizontal="center" vertical="center" wrapText="1"/>
    </xf>
    <xf fontId="3" fillId="4" borderId="2" numFmtId="160" xfId="1" applyNumberFormat="1" applyFont="1" applyFill="1" applyBorder="1" applyAlignment="1" applyProtection="1">
      <alignment horizontal="center" vertical="center" wrapText="1"/>
    </xf>
    <xf fontId="3" fillId="4" borderId="3" numFmtId="2" xfId="0" applyNumberFormat="1" applyFont="1" applyFill="1" applyBorder="1" applyAlignment="1" applyProtection="1">
      <alignment horizontal="center" vertical="center" wrapText="1"/>
      <protection locked="0"/>
    </xf>
    <xf fontId="3" fillId="4" borderId="2" numFmtId="4" xfId="0" applyNumberFormat="1" applyFont="1" applyFill="1" applyBorder="1" applyAlignment="1" applyProtection="1">
      <alignment horizontal="center" vertical="center" wrapText="1"/>
    </xf>
    <xf fontId="3" fillId="4" borderId="2" numFmtId="4" xfId="0" applyNumberFormat="1" applyFont="1" applyFill="1" applyBorder="1" applyAlignment="1" applyProtection="1">
      <alignment horizontal="center" vertical="center"/>
    </xf>
    <xf fontId="4" fillId="4" borderId="2" numFmtId="4" xfId="0" applyNumberFormat="1" applyFont="1" applyFill="1" applyBorder="1" applyAlignment="1" applyProtection="1">
      <alignment horizontal="center" vertical="center" wrapText="1"/>
    </xf>
    <xf fontId="9" fillId="4" borderId="4" numFmtId="0" xfId="0" applyFont="1" applyFill="1" applyBorder="1" applyAlignment="1" applyProtection="1">
      <alignment horizontal="center" vertical="center" wrapText="1"/>
    </xf>
    <xf fontId="9" fillId="4" borderId="5" numFmtId="0" xfId="0" applyFont="1" applyFill="1" applyBorder="1" applyAlignment="1" applyProtection="1">
      <alignment horizontal="center" vertical="center" wrapText="1"/>
    </xf>
    <xf fontId="3" fillId="0" borderId="2" numFmtId="0" xfId="0" applyFont="1" applyBorder="1" applyAlignment="1">
      <alignment horizontal="left" vertical="center" wrapText="1"/>
    </xf>
    <xf fontId="8" fillId="0" borderId="2" numFmtId="0" xfId="0" applyFont="1" applyBorder="1" applyAlignment="1">
      <alignment vertical="center"/>
    </xf>
    <xf fontId="3" fillId="0" borderId="2" numFmtId="0" xfId="0" applyFont="1" applyBorder="1" applyAlignment="1">
      <alignment horizontal="center" vertical="center"/>
    </xf>
    <xf fontId="3" fillId="3" borderId="2" numFmtId="3" xfId="0" applyNumberFormat="1" applyFont="1" applyFill="1" applyBorder="1" applyAlignment="1" applyProtection="1">
      <alignment horizontal="center" vertical="center" wrapText="1"/>
    </xf>
    <xf fontId="3" fillId="3" borderId="3" numFmtId="2" xfId="0" applyNumberFormat="1" applyFont="1" applyFill="1" applyBorder="1" applyAlignment="1" applyProtection="1">
      <alignment horizontal="center" vertical="center" wrapText="1"/>
      <protection locked="0"/>
    </xf>
    <xf fontId="3" fillId="3" borderId="2" numFmtId="4" xfId="0" applyNumberFormat="1" applyFont="1" applyFill="1" applyBorder="1" applyAlignment="1" applyProtection="1">
      <alignment horizontal="center" vertical="center" wrapText="1"/>
    </xf>
    <xf fontId="3" fillId="3" borderId="2" numFmtId="4" xfId="0" applyNumberFormat="1" applyFont="1" applyFill="1" applyBorder="1" applyAlignment="1" applyProtection="1">
      <alignment horizontal="center" vertical="center"/>
    </xf>
    <xf fontId="4" fillId="3" borderId="2" numFmtId="4" xfId="0" applyNumberFormat="1" applyFont="1" applyFill="1" applyBorder="1" applyAlignment="1" applyProtection="1">
      <alignment horizontal="center" vertical="center" wrapText="1"/>
    </xf>
    <xf fontId="2" fillId="5" borderId="0" numFmtId="0" xfId="0" applyFont="1" applyFill="1" applyAlignment="1" applyProtection="1">
      <alignment vertical="center"/>
    </xf>
    <xf fontId="6" fillId="6" borderId="6" numFmtId="161" xfId="0" applyNumberFormat="1" applyFont="1" applyFill="1" applyBorder="1" applyAlignment="1" applyProtection="1">
      <alignment horizontal="left" vertical="center"/>
    </xf>
    <xf fontId="10" fillId="6" borderId="6" numFmtId="161" xfId="0" applyNumberFormat="1" applyFont="1" applyFill="1" applyBorder="1" applyAlignment="1" applyProtection="1">
      <alignment horizontal="left" vertical="center"/>
    </xf>
    <xf fontId="7" fillId="0" borderId="7" numFmtId="160" xfId="1" applyNumberFormat="1" applyFont="1" applyBorder="1" applyAlignment="1" applyProtection="1">
      <alignment horizontal="center" vertical="center"/>
    </xf>
    <xf fontId="2" fillId="5" borderId="0" numFmtId="0" xfId="0" applyFont="1" applyFill="1" applyProtection="1"/>
    <xf fontId="3" fillId="3" borderId="0" numFmtId="0" xfId="0" applyFont="1" applyFill="1" applyAlignment="1" applyProtection="1">
      <alignment horizontal="left" vertical="center" wrapText="1"/>
    </xf>
    <xf fontId="6" fillId="0" borderId="0" numFmtId="0" xfId="0" applyFont="1" applyAlignment="1" applyProtection="1">
      <alignment vertical="center" wrapText="1"/>
    </xf>
    <xf fontId="6" fillId="3" borderId="0" numFmtId="0" xfId="0" applyFont="1" applyFill="1" applyAlignment="1" applyProtection="1">
      <alignment vertical="center" wrapText="1"/>
    </xf>
    <xf fontId="5" fillId="0" borderId="0" numFmtId="0" xfId="0" applyFont="1" applyAlignment="1" applyProtection="1">
      <alignment horizontal="left"/>
      <protection locked="0"/>
    </xf>
    <xf fontId="5" fillId="2" borderId="0" numFmtId="0" xfId="0" applyFont="1" applyFill="1" applyAlignment="1" applyProtection="1">
      <alignment horizontal="left"/>
      <protection locked="0"/>
    </xf>
    <xf fontId="5" fillId="0" borderId="0" numFmtId="0" xfId="0" applyFont="1" applyProtection="1">
      <protection locked="0"/>
    </xf>
    <xf fontId="5" fillId="2" borderId="0" numFmtId="0" xfId="0" applyFont="1" applyFill="1" applyProtection="1">
      <protection locked="0"/>
    </xf>
    <xf fontId="4" fillId="6" borderId="8" numFmtId="4" xfId="0" applyNumberFormat="1" applyFont="1" applyFill="1" applyBorder="1" applyAlignment="1" applyProtection="1">
      <alignment horizontal="center" vertical="center" wrapText="1"/>
    </xf>
    <xf fontId="3" fillId="6" borderId="3" numFmtId="160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11</xdr:col>
      <xdr:colOff>38160</xdr:colOff>
      <xdr:row>8</xdr:row>
      <xdr:rowOff>1228679</xdr:rowOff>
    </xdr:from>
    <xdr:to>
      <xdr:col>12</xdr:col>
      <xdr:colOff>18000</xdr:colOff>
      <xdr:row>8</xdr:row>
      <xdr:rowOff>1580040</xdr:rowOff>
    </xdr:to>
    <xdr:pic>
      <xdr:nvPicPr>
        <xdr:cNvPr id="2" name="Picture 1"/>
        <xdr:cNvPicPr/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577960" y="3828960"/>
          <a:ext cx="997920" cy="351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10</xdr:col>
      <xdr:colOff>19080</xdr:colOff>
      <xdr:row>8</xdr:row>
      <xdr:rowOff>923760</xdr:rowOff>
    </xdr:from>
    <xdr:to>
      <xdr:col>10</xdr:col>
      <xdr:colOff>1018080</xdr:colOff>
      <xdr:row>8</xdr:row>
      <xdr:rowOff>1360799</xdr:rowOff>
    </xdr:to>
    <xdr:pic>
      <xdr:nvPicPr>
        <xdr:cNvPr id="3" name="Picture 2"/>
        <xdr:cNvPicPr/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470600" y="3524040"/>
          <a:ext cx="999000" cy="4370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12</xdr:col>
      <xdr:colOff>219240</xdr:colOff>
      <xdr:row>8</xdr:row>
      <xdr:rowOff>1948320</xdr:rowOff>
    </xdr:from>
    <xdr:to>
      <xdr:col>12</xdr:col>
      <xdr:colOff>370439</xdr:colOff>
      <xdr:row>8</xdr:row>
      <xdr:rowOff>2175840</xdr:rowOff>
    </xdr:to>
    <xdr:pic>
      <xdr:nvPicPr>
        <xdr:cNvPr id="4" name="Picture 6"/>
        <xdr:cNvPicPr/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2777120" y="4548600"/>
          <a:ext cx="151200" cy="227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11</xdr:col>
      <xdr:colOff>38160</xdr:colOff>
      <xdr:row>8</xdr:row>
      <xdr:rowOff>1228679</xdr:rowOff>
    </xdr:from>
    <xdr:to>
      <xdr:col>12</xdr:col>
      <xdr:colOff>18000</xdr:colOff>
      <xdr:row>8</xdr:row>
      <xdr:rowOff>1580040</xdr:rowOff>
    </xdr:to>
    <xdr:pic>
      <xdr:nvPicPr>
        <xdr:cNvPr id="2" name="Picture 1"/>
        <xdr:cNvPicPr/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115735" y="3838530"/>
          <a:ext cx="941865" cy="351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10</xdr:col>
      <xdr:colOff>19080</xdr:colOff>
      <xdr:row>8</xdr:row>
      <xdr:rowOff>923760</xdr:rowOff>
    </xdr:from>
    <xdr:to>
      <xdr:col>10</xdr:col>
      <xdr:colOff>1018080</xdr:colOff>
      <xdr:row>8</xdr:row>
      <xdr:rowOff>1360799</xdr:rowOff>
    </xdr:to>
    <xdr:pic>
      <xdr:nvPicPr>
        <xdr:cNvPr id="3" name="Picture 2"/>
        <xdr:cNvPicPr/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067955" y="3533610"/>
          <a:ext cx="999000" cy="4370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12</xdr:col>
      <xdr:colOff>219240</xdr:colOff>
      <xdr:row>8</xdr:row>
      <xdr:rowOff>1948320</xdr:rowOff>
    </xdr:from>
    <xdr:to>
      <xdr:col>12</xdr:col>
      <xdr:colOff>370439</xdr:colOff>
      <xdr:row>8</xdr:row>
      <xdr:rowOff>2175840</xdr:rowOff>
    </xdr:to>
    <xdr:pic>
      <xdr:nvPicPr>
        <xdr:cNvPr id="4" name="Picture 6"/>
        <xdr:cNvPicPr/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2258840" y="4558170"/>
          <a:ext cx="151200" cy="227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11</xdr:col>
      <xdr:colOff>38160</xdr:colOff>
      <xdr:row>8</xdr:row>
      <xdr:rowOff>1228679</xdr:rowOff>
    </xdr:from>
    <xdr:to>
      <xdr:col>12</xdr:col>
      <xdr:colOff>18000</xdr:colOff>
      <xdr:row>8</xdr:row>
      <xdr:rowOff>1580040</xdr:rowOff>
    </xdr:to>
    <xdr:pic>
      <xdr:nvPicPr>
        <xdr:cNvPr id="2" name="Picture 1"/>
        <xdr:cNvPicPr/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115735" y="3838530"/>
          <a:ext cx="941865" cy="351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10</xdr:col>
      <xdr:colOff>19080</xdr:colOff>
      <xdr:row>8</xdr:row>
      <xdr:rowOff>923760</xdr:rowOff>
    </xdr:from>
    <xdr:to>
      <xdr:col>10</xdr:col>
      <xdr:colOff>1018080</xdr:colOff>
      <xdr:row>8</xdr:row>
      <xdr:rowOff>1360799</xdr:rowOff>
    </xdr:to>
    <xdr:pic>
      <xdr:nvPicPr>
        <xdr:cNvPr id="3" name="Picture 2"/>
        <xdr:cNvPicPr/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067955" y="3533610"/>
          <a:ext cx="999000" cy="4370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12</xdr:col>
      <xdr:colOff>219240</xdr:colOff>
      <xdr:row>8</xdr:row>
      <xdr:rowOff>1948320</xdr:rowOff>
    </xdr:from>
    <xdr:to>
      <xdr:col>12</xdr:col>
      <xdr:colOff>370439</xdr:colOff>
      <xdr:row>8</xdr:row>
      <xdr:rowOff>2175840</xdr:rowOff>
    </xdr:to>
    <xdr:pic>
      <xdr:nvPicPr>
        <xdr:cNvPr id="4" name="Picture 6"/>
        <xdr:cNvPicPr/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2258840" y="4558170"/>
          <a:ext cx="151200" cy="2275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topLeftCell="A28" zoomScale="70" workbookViewId="0">
      <selection activeCell="A101" activeCellId="0" sqref="A101:O101"/>
    </sheetView>
  </sheetViews>
  <sheetFormatPr defaultColWidth="9.140625" defaultRowHeight="14.25"/>
  <cols>
    <col customWidth="1" min="1" max="1" style="1" width="5.140625"/>
    <col customWidth="1" min="2" max="2" style="2" width="40.7109375"/>
    <col customWidth="1" min="3" max="3" style="1" width="15"/>
    <col customWidth="1" min="4" max="4" style="1" width="7.7109375"/>
    <col customWidth="1" min="5" max="5" style="1" width="9"/>
    <col customWidth="1" min="6" max="6" style="1" width="18.7109375"/>
    <col customWidth="1" min="7" max="7" style="1" width="19"/>
    <col customWidth="1" min="8" max="8" style="2" width="19.140625"/>
    <col min="9" max="9" style="1" width="9.140625"/>
    <col customWidth="1" min="10" max="10" style="1" width="17.85546875"/>
    <col customWidth="1" min="11" max="11" style="1" width="15.42578125"/>
    <col customWidth="1" min="12" max="12" style="1" width="14.42578125"/>
    <col customWidth="1" min="13" max="13" style="1" width="21.7109375"/>
    <col customWidth="1" min="14" max="14" style="1" width="15.7109375"/>
    <col customWidth="1" min="15" max="15" style="1" width="16.28515625"/>
    <col customWidth="1" min="16" max="16" style="1" width="14.7109375"/>
    <col customWidth="1" min="17" max="17" style="1" width="12.140625"/>
    <col min="18" max="16384" style="1" width="9.140625"/>
  </cols>
  <sheetData>
    <row r="1" s="3" customFormat="1" ht="39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15.7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1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="1" customFormat="1" ht="15.75" customHeight="1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="1" customFormat="1" ht="15.75" customHeight="1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="9" customFormat="1" ht="36" customHeight="1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="9" customFormat="1" ht="38.25" customHeight="1">
      <c r="A7" s="11" t="s">
        <v>6</v>
      </c>
      <c r="B7" s="12" t="s">
        <v>7</v>
      </c>
      <c r="C7" s="12"/>
      <c r="D7" s="12" t="s">
        <v>8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ht="53.25" customHeight="1">
      <c r="A8" s="11"/>
      <c r="B8" s="13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/>
      <c r="H8" s="11"/>
      <c r="I8" s="11"/>
      <c r="J8" s="14" t="s">
        <v>14</v>
      </c>
      <c r="K8" s="14"/>
      <c r="L8" s="14"/>
      <c r="M8" s="15" t="s">
        <v>15</v>
      </c>
      <c r="N8" s="15"/>
      <c r="O8" s="15"/>
    </row>
    <row r="9" ht="210.75" customHeight="1">
      <c r="A9" s="11"/>
      <c r="B9" s="13"/>
      <c r="C9" s="11"/>
      <c r="D9" s="11"/>
      <c r="E9" s="11"/>
      <c r="F9" s="15" t="s">
        <v>16</v>
      </c>
      <c r="G9" s="15" t="s">
        <v>17</v>
      </c>
      <c r="H9" s="16" t="s">
        <v>18</v>
      </c>
      <c r="I9" s="15" t="s">
        <v>19</v>
      </c>
      <c r="J9" s="15" t="s">
        <v>20</v>
      </c>
      <c r="K9" s="15" t="s">
        <v>21</v>
      </c>
      <c r="L9" s="17" t="s">
        <v>22</v>
      </c>
      <c r="M9" s="17" t="s">
        <v>23</v>
      </c>
      <c r="N9" s="17" t="s">
        <v>24</v>
      </c>
      <c r="O9" s="17" t="s">
        <v>25</v>
      </c>
    </row>
    <row r="10" s="18" customFormat="1" ht="26.25" customHeight="1">
      <c r="A10" s="19">
        <v>1</v>
      </c>
      <c r="B10" s="20" t="s">
        <v>26</v>
      </c>
      <c r="C10" s="21"/>
      <c r="D10" s="22" t="s">
        <v>27</v>
      </c>
      <c r="E10" s="23">
        <v>1</v>
      </c>
      <c r="F10" s="24">
        <v>3570</v>
      </c>
      <c r="G10" s="25">
        <v>3527</v>
      </c>
      <c r="H10" s="25">
        <v>3675</v>
      </c>
      <c r="I10" s="26" t="s">
        <v>28</v>
      </c>
      <c r="J10" s="27">
        <f t="shared" ref="J10:J73" si="0">AVERAGE(F10:H10)</f>
        <v>3590.6666666666665</v>
      </c>
      <c r="K10" s="28">
        <f t="shared" ref="K10:K73" si="1">SQRT(((SUM((POWER(H10-J10,2)),(POWER(G10-J10,2)),(POWER(F10-J10,2)))/(COLUMNS(F10:H10)-1))))</f>
        <v>76.133654406795245</v>
      </c>
      <c r="L10" s="28">
        <f t="shared" ref="L10:L73" si="2">K10/J10*100</f>
        <v>2.1203208616820066</v>
      </c>
      <c r="M10" s="27">
        <f t="shared" ref="M10:M73" si="3">((E10/3)*(SUM(F10:H10)))</f>
        <v>3590.6666666666665</v>
      </c>
      <c r="N10" s="29">
        <f t="shared" ref="N10:N73" si="4">M10/E10</f>
        <v>3590.6666666666665</v>
      </c>
      <c r="O10" s="29">
        <f t="shared" ref="O10:O73" si="5">MROUND(N10,0.01)</f>
        <v>3590.6700000000001</v>
      </c>
    </row>
    <row r="11" s="18" customFormat="1" ht="33.75" customHeight="1">
      <c r="A11" s="19">
        <v>2</v>
      </c>
      <c r="B11" s="20" t="s">
        <v>29</v>
      </c>
      <c r="C11" s="21"/>
      <c r="D11" s="22" t="s">
        <v>27</v>
      </c>
      <c r="E11" s="23">
        <v>1</v>
      </c>
      <c r="F11" s="24">
        <v>5100</v>
      </c>
      <c r="G11" s="25">
        <v>5357</v>
      </c>
      <c r="H11" s="25">
        <v>5250</v>
      </c>
      <c r="I11" s="26" t="s">
        <v>28</v>
      </c>
      <c r="J11" s="27">
        <f t="shared" si="0"/>
        <v>5235.666666666667</v>
      </c>
      <c r="K11" s="28">
        <f t="shared" si="1"/>
        <v>129.09815387267679</v>
      </c>
      <c r="L11" s="28">
        <f t="shared" si="2"/>
        <v>2.4657443281214131</v>
      </c>
      <c r="M11" s="27">
        <f t="shared" si="3"/>
        <v>5235.6666666666661</v>
      </c>
      <c r="N11" s="29">
        <f t="shared" si="4"/>
        <v>5235.6666666666661</v>
      </c>
      <c r="O11" s="29">
        <f t="shared" si="5"/>
        <v>5235.6700000000001</v>
      </c>
    </row>
    <row r="12" s="18" customFormat="1" ht="26.25" customHeight="1">
      <c r="A12" s="19">
        <v>3</v>
      </c>
      <c r="B12" s="20" t="s">
        <v>30</v>
      </c>
      <c r="C12" s="21"/>
      <c r="D12" s="22" t="s">
        <v>31</v>
      </c>
      <c r="E12" s="23">
        <v>1</v>
      </c>
      <c r="F12" s="24">
        <v>7140</v>
      </c>
      <c r="G12" s="25">
        <v>7498</v>
      </c>
      <c r="H12" s="25">
        <v>7350</v>
      </c>
      <c r="I12" s="26" t="s">
        <v>28</v>
      </c>
      <c r="J12" s="27">
        <f t="shared" si="0"/>
        <v>7329.333333333333</v>
      </c>
      <c r="K12" s="28">
        <f t="shared" si="1"/>
        <v>179.89256052803665</v>
      </c>
      <c r="L12" s="28">
        <f t="shared" si="2"/>
        <v>2.4544191449159083</v>
      </c>
      <c r="M12" s="27">
        <f t="shared" si="3"/>
        <v>7329.333333333333</v>
      </c>
      <c r="N12" s="29">
        <f t="shared" si="4"/>
        <v>7329.333333333333</v>
      </c>
      <c r="O12" s="29">
        <f t="shared" si="5"/>
        <v>7329.3299999999999</v>
      </c>
    </row>
    <row r="13" s="18" customFormat="1" ht="26.25" customHeight="1">
      <c r="A13" s="19">
        <v>4</v>
      </c>
      <c r="B13" s="20" t="s">
        <v>32</v>
      </c>
      <c r="C13" s="21"/>
      <c r="D13" s="22" t="s">
        <v>31</v>
      </c>
      <c r="E13" s="23">
        <v>1</v>
      </c>
      <c r="F13" s="24">
        <v>14280</v>
      </c>
      <c r="G13" s="25">
        <v>14280</v>
      </c>
      <c r="H13" s="25">
        <v>14700</v>
      </c>
      <c r="I13" s="26" t="s">
        <v>28</v>
      </c>
      <c r="J13" s="27">
        <f t="shared" si="0"/>
        <v>14420</v>
      </c>
      <c r="K13" s="28">
        <f t="shared" si="1"/>
        <v>242.48711305964281</v>
      </c>
      <c r="L13" s="28">
        <f t="shared" si="2"/>
        <v>1.6816027257950263</v>
      </c>
      <c r="M13" s="27">
        <f t="shared" si="3"/>
        <v>14420</v>
      </c>
      <c r="N13" s="29">
        <f t="shared" si="4"/>
        <v>14420</v>
      </c>
      <c r="O13" s="29">
        <f t="shared" si="5"/>
        <v>14420</v>
      </c>
    </row>
    <row r="14" s="18" customFormat="1" ht="26.25" customHeight="1">
      <c r="A14" s="19">
        <v>5</v>
      </c>
      <c r="B14" s="20" t="s">
        <v>33</v>
      </c>
      <c r="C14" s="21"/>
      <c r="D14" s="22" t="s">
        <v>31</v>
      </c>
      <c r="E14" s="23">
        <v>1</v>
      </c>
      <c r="F14" s="24">
        <v>79815</v>
      </c>
      <c r="G14" s="25">
        <v>83216</v>
      </c>
      <c r="H14" s="25">
        <v>82163</v>
      </c>
      <c r="I14" s="26" t="s">
        <v>28</v>
      </c>
      <c r="J14" s="27">
        <f t="shared" si="0"/>
        <v>81731.333333333328</v>
      </c>
      <c r="K14" s="28">
        <f t="shared" si="1"/>
        <v>1741.1066404253741</v>
      </c>
      <c r="L14" s="28">
        <f t="shared" si="2"/>
        <v>2.1302804804669453</v>
      </c>
      <c r="M14" s="27">
        <f t="shared" si="3"/>
        <v>81731.333333333328</v>
      </c>
      <c r="N14" s="29">
        <f t="shared" si="4"/>
        <v>81731.333333333328</v>
      </c>
      <c r="O14" s="29">
        <f t="shared" si="5"/>
        <v>81731.330000000002</v>
      </c>
    </row>
    <row r="15" s="18" customFormat="1" ht="36" customHeight="1">
      <c r="A15" s="19">
        <v>6</v>
      </c>
      <c r="B15" s="20" t="s">
        <v>34</v>
      </c>
      <c r="C15" s="21"/>
      <c r="D15" s="22" t="s">
        <v>31</v>
      </c>
      <c r="E15" s="23">
        <v>1</v>
      </c>
      <c r="F15" s="24">
        <v>29198</v>
      </c>
      <c r="G15" s="25">
        <v>32154</v>
      </c>
      <c r="H15" s="25">
        <v>30056</v>
      </c>
      <c r="I15" s="26" t="s">
        <v>28</v>
      </c>
      <c r="J15" s="27">
        <f t="shared" si="0"/>
        <v>30469.333333333332</v>
      </c>
      <c r="K15" s="28">
        <f t="shared" si="1"/>
        <v>1520.7292110475598</v>
      </c>
      <c r="L15" s="28">
        <f t="shared" si="2"/>
        <v>4.9910157022828194</v>
      </c>
      <c r="M15" s="27">
        <f t="shared" si="3"/>
        <v>30469.333333333332</v>
      </c>
      <c r="N15" s="29">
        <f t="shared" si="4"/>
        <v>30469.333333333332</v>
      </c>
      <c r="O15" s="29">
        <f t="shared" si="5"/>
        <v>30469.330000000002</v>
      </c>
    </row>
    <row r="16" s="18" customFormat="1" ht="38.25" customHeight="1">
      <c r="A16" s="19">
        <v>7</v>
      </c>
      <c r="B16" s="20" t="s">
        <v>35</v>
      </c>
      <c r="C16" s="21"/>
      <c r="D16" s="22" t="s">
        <v>31</v>
      </c>
      <c r="E16" s="23">
        <v>1</v>
      </c>
      <c r="F16" s="24">
        <v>21741</v>
      </c>
      <c r="G16" s="25">
        <v>24250</v>
      </c>
      <c r="H16" s="25">
        <v>22381</v>
      </c>
      <c r="I16" s="26" t="s">
        <v>28</v>
      </c>
      <c r="J16" s="27">
        <f t="shared" si="0"/>
        <v>22790.666666666668</v>
      </c>
      <c r="K16" s="28">
        <f t="shared" si="1"/>
        <v>1303.7025478740668</v>
      </c>
      <c r="L16" s="28">
        <f t="shared" si="2"/>
        <v>5.7203352887471484</v>
      </c>
      <c r="M16" s="27">
        <f t="shared" si="3"/>
        <v>22790.666666666664</v>
      </c>
      <c r="N16" s="29">
        <f t="shared" si="4"/>
        <v>22790.666666666664</v>
      </c>
      <c r="O16" s="29">
        <f t="shared" si="5"/>
        <v>22790.670000000002</v>
      </c>
    </row>
    <row r="17" s="18" customFormat="1" ht="38.25" customHeight="1">
      <c r="A17" s="30" t="s">
        <v>36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="18" customFormat="1" ht="26.25" customHeight="1">
      <c r="A18" s="19">
        <v>1</v>
      </c>
      <c r="B18" s="32" t="s">
        <v>37</v>
      </c>
      <c r="C18" s="33"/>
      <c r="D18" s="34" t="s">
        <v>38</v>
      </c>
      <c r="E18" s="35">
        <v>1</v>
      </c>
      <c r="F18" s="24">
        <v>796</v>
      </c>
      <c r="G18" s="25">
        <v>900</v>
      </c>
      <c r="H18" s="25">
        <v>819</v>
      </c>
      <c r="I18" s="36" t="s">
        <v>28</v>
      </c>
      <c r="J18" s="37">
        <f t="shared" si="0"/>
        <v>838.33333333333337</v>
      </c>
      <c r="K18" s="38">
        <f t="shared" si="1"/>
        <v>54.629052099897663</v>
      </c>
      <c r="L18" s="38">
        <f t="shared" si="2"/>
        <v>6.5163879244410721</v>
      </c>
      <c r="M18" s="37">
        <f t="shared" si="3"/>
        <v>838.33333333333326</v>
      </c>
      <c r="N18" s="39">
        <f t="shared" si="4"/>
        <v>838.33333333333326</v>
      </c>
      <c r="O18" s="39">
        <f t="shared" si="5"/>
        <v>838.33000000000004</v>
      </c>
    </row>
    <row r="19" s="18" customFormat="1" ht="26.25" customHeight="1">
      <c r="A19" s="19">
        <v>2</v>
      </c>
      <c r="B19" s="32" t="s">
        <v>39</v>
      </c>
      <c r="C19" s="33"/>
      <c r="D19" s="34" t="s">
        <v>40</v>
      </c>
      <c r="E19" s="35">
        <v>1</v>
      </c>
      <c r="F19" s="24">
        <v>27540</v>
      </c>
      <c r="G19" s="25">
        <v>31000</v>
      </c>
      <c r="H19" s="25">
        <v>28350</v>
      </c>
      <c r="I19" s="36" t="s">
        <v>28</v>
      </c>
      <c r="J19" s="37">
        <f t="shared" si="0"/>
        <v>28963.333333333332</v>
      </c>
      <c r="K19" s="38">
        <f t="shared" si="1"/>
        <v>1809.7053167113515</v>
      </c>
      <c r="L19" s="38">
        <f t="shared" si="2"/>
        <v>6.2482632640511619</v>
      </c>
      <c r="M19" s="37">
        <f t="shared" si="3"/>
        <v>28963.333333333332</v>
      </c>
      <c r="N19" s="39">
        <f t="shared" si="4"/>
        <v>28963.333333333332</v>
      </c>
      <c r="O19" s="39">
        <f t="shared" si="5"/>
        <v>28963.330000000002</v>
      </c>
    </row>
    <row r="20" s="18" customFormat="1" ht="26.25" customHeight="1">
      <c r="A20" s="19">
        <v>3</v>
      </c>
      <c r="B20" s="32" t="s">
        <v>41</v>
      </c>
      <c r="C20" s="33"/>
      <c r="D20" s="34" t="s">
        <v>40</v>
      </c>
      <c r="E20" s="35">
        <v>1</v>
      </c>
      <c r="F20" s="24">
        <v>7344</v>
      </c>
      <c r="G20" s="25">
        <v>8800</v>
      </c>
      <c r="H20" s="25">
        <v>7560</v>
      </c>
      <c r="I20" s="36" t="s">
        <v>28</v>
      </c>
      <c r="J20" s="37">
        <f t="shared" si="0"/>
        <v>7901.333333333333</v>
      </c>
      <c r="K20" s="38">
        <f t="shared" si="1"/>
        <v>785.72599125479701</v>
      </c>
      <c r="L20" s="38">
        <f t="shared" si="2"/>
        <v>9.9442202740650991</v>
      </c>
      <c r="M20" s="37">
        <f t="shared" si="3"/>
        <v>7901.333333333333</v>
      </c>
      <c r="N20" s="39">
        <f t="shared" si="4"/>
        <v>7901.333333333333</v>
      </c>
      <c r="O20" s="39">
        <f t="shared" si="5"/>
        <v>7901.3299999999999</v>
      </c>
    </row>
    <row r="21" s="18" customFormat="1" ht="26.25" customHeight="1">
      <c r="A21" s="19">
        <v>4</v>
      </c>
      <c r="B21" s="32" t="s">
        <v>42</v>
      </c>
      <c r="C21" s="33"/>
      <c r="D21" s="34" t="s">
        <v>40</v>
      </c>
      <c r="E21" s="35">
        <v>1</v>
      </c>
      <c r="F21" s="24">
        <v>25500</v>
      </c>
      <c r="G21" s="25">
        <v>29000</v>
      </c>
      <c r="H21" s="25">
        <v>26250</v>
      </c>
      <c r="I21" s="36" t="s">
        <v>28</v>
      </c>
      <c r="J21" s="37">
        <f t="shared" si="0"/>
        <v>26916.666666666668</v>
      </c>
      <c r="K21" s="38">
        <f t="shared" si="1"/>
        <v>1842.7786989579984</v>
      </c>
      <c r="L21" s="38">
        <f t="shared" si="2"/>
        <v>6.8462366524755343</v>
      </c>
      <c r="M21" s="37">
        <f t="shared" si="3"/>
        <v>26916.666666666664</v>
      </c>
      <c r="N21" s="39">
        <f t="shared" si="4"/>
        <v>26916.666666666664</v>
      </c>
      <c r="O21" s="39">
        <f t="shared" si="5"/>
        <v>26916.670000000002</v>
      </c>
    </row>
    <row r="22" s="18" customFormat="1" ht="26.25" customHeight="1">
      <c r="A22" s="19">
        <v>5</v>
      </c>
      <c r="B22" s="32" t="s">
        <v>43</v>
      </c>
      <c r="C22" s="33"/>
      <c r="D22" s="34" t="s">
        <v>40</v>
      </c>
      <c r="E22" s="35">
        <v>1</v>
      </c>
      <c r="F22" s="24">
        <v>255000</v>
      </c>
      <c r="G22" s="25">
        <v>280000</v>
      </c>
      <c r="H22" s="25">
        <v>262500</v>
      </c>
      <c r="I22" s="36" t="s">
        <v>28</v>
      </c>
      <c r="J22" s="37">
        <f t="shared" si="0"/>
        <v>265833.33333333331</v>
      </c>
      <c r="K22" s="38">
        <f t="shared" si="1"/>
        <v>12829.00359861721</v>
      </c>
      <c r="L22" s="38">
        <f t="shared" si="2"/>
        <v>4.8259574665644678</v>
      </c>
      <c r="M22" s="37">
        <f t="shared" si="3"/>
        <v>265833.33333333331</v>
      </c>
      <c r="N22" s="39">
        <f t="shared" si="4"/>
        <v>265833.33333333331</v>
      </c>
      <c r="O22" s="39">
        <f t="shared" si="5"/>
        <v>265833.33000000002</v>
      </c>
    </row>
    <row r="23" s="18" customFormat="1" ht="26.25" customHeight="1">
      <c r="A23" s="19">
        <v>6</v>
      </c>
      <c r="B23" s="32" t="s">
        <v>44</v>
      </c>
      <c r="C23" s="33"/>
      <c r="D23" s="34" t="s">
        <v>40</v>
      </c>
      <c r="E23" s="35">
        <v>1</v>
      </c>
      <c r="F23" s="24">
        <v>43911</v>
      </c>
      <c r="G23" s="25">
        <v>48000</v>
      </c>
      <c r="H23" s="25">
        <v>45203</v>
      </c>
      <c r="I23" s="36" t="s">
        <v>28</v>
      </c>
      <c r="J23" s="37">
        <f t="shared" si="0"/>
        <v>45704.666666666664</v>
      </c>
      <c r="K23" s="38">
        <f t="shared" si="1"/>
        <v>2090.1512704427241</v>
      </c>
      <c r="L23" s="38">
        <f t="shared" si="2"/>
        <v>4.5731681748969271</v>
      </c>
      <c r="M23" s="37">
        <f t="shared" si="3"/>
        <v>45704.666666666664</v>
      </c>
      <c r="N23" s="39">
        <f t="shared" si="4"/>
        <v>45704.666666666664</v>
      </c>
      <c r="O23" s="39">
        <f t="shared" si="5"/>
        <v>45704.669999999998</v>
      </c>
    </row>
    <row r="24" s="18" customFormat="1" ht="26.25" customHeight="1">
      <c r="A24" s="19">
        <v>7</v>
      </c>
      <c r="B24" s="32" t="s">
        <v>45</v>
      </c>
      <c r="C24" s="33"/>
      <c r="D24" s="34" t="s">
        <v>40</v>
      </c>
      <c r="E24" s="35">
        <v>1</v>
      </c>
      <c r="F24" s="24">
        <v>16830</v>
      </c>
      <c r="G24" s="25">
        <v>18200</v>
      </c>
      <c r="H24" s="25">
        <v>17325</v>
      </c>
      <c r="I24" s="36" t="s">
        <v>28</v>
      </c>
      <c r="J24" s="37">
        <f t="shared" si="0"/>
        <v>17451.666666666668</v>
      </c>
      <c r="K24" s="38">
        <f t="shared" si="1"/>
        <v>693.72785249933088</v>
      </c>
      <c r="L24" s="38">
        <f t="shared" si="2"/>
        <v>3.9751381100143113</v>
      </c>
      <c r="M24" s="37">
        <f t="shared" si="3"/>
        <v>17451.666666666664</v>
      </c>
      <c r="N24" s="39">
        <f t="shared" si="4"/>
        <v>17451.666666666664</v>
      </c>
      <c r="O24" s="39">
        <f t="shared" si="5"/>
        <v>17451.670000000002</v>
      </c>
    </row>
    <row r="25" s="18" customFormat="1" ht="26.25" customHeight="1">
      <c r="A25" s="19">
        <v>8</v>
      </c>
      <c r="B25" s="32" t="s">
        <v>46</v>
      </c>
      <c r="C25" s="33"/>
      <c r="D25" s="34" t="s">
        <v>40</v>
      </c>
      <c r="E25" s="35">
        <v>1</v>
      </c>
      <c r="F25" s="24">
        <v>10200</v>
      </c>
      <c r="G25" s="25">
        <v>11000</v>
      </c>
      <c r="H25" s="25">
        <v>10500</v>
      </c>
      <c r="I25" s="36" t="s">
        <v>28</v>
      </c>
      <c r="J25" s="37">
        <f t="shared" si="0"/>
        <v>10566.666666666666</v>
      </c>
      <c r="K25" s="38">
        <f t="shared" si="1"/>
        <v>404.145188432738</v>
      </c>
      <c r="L25" s="38">
        <f t="shared" si="2"/>
        <v>3.8247178716031991</v>
      </c>
      <c r="M25" s="37">
        <f t="shared" si="3"/>
        <v>10566.666666666666</v>
      </c>
      <c r="N25" s="39">
        <f t="shared" si="4"/>
        <v>10566.666666666666</v>
      </c>
      <c r="O25" s="39">
        <f t="shared" si="5"/>
        <v>10566.67</v>
      </c>
    </row>
    <row r="26" s="18" customFormat="1" ht="26.25" customHeight="1">
      <c r="A26" s="19">
        <v>9</v>
      </c>
      <c r="B26" s="32" t="s">
        <v>47</v>
      </c>
      <c r="C26" s="33"/>
      <c r="D26" s="34" t="s">
        <v>40</v>
      </c>
      <c r="E26" s="35">
        <v>1</v>
      </c>
      <c r="F26" s="24">
        <v>112200</v>
      </c>
      <c r="G26" s="25">
        <v>120000</v>
      </c>
      <c r="H26" s="25">
        <v>115500</v>
      </c>
      <c r="I26" s="36" t="s">
        <v>28</v>
      </c>
      <c r="J26" s="37">
        <f t="shared" si="0"/>
        <v>115900</v>
      </c>
      <c r="K26" s="38">
        <f t="shared" si="1"/>
        <v>3915.3543900903787</v>
      </c>
      <c r="L26" s="38">
        <f t="shared" si="2"/>
        <v>3.3782177653929066</v>
      </c>
      <c r="M26" s="37">
        <f t="shared" si="3"/>
        <v>115900</v>
      </c>
      <c r="N26" s="39">
        <f t="shared" si="4"/>
        <v>115900</v>
      </c>
      <c r="O26" s="39">
        <f t="shared" si="5"/>
        <v>115900</v>
      </c>
    </row>
    <row r="27" s="18" customFormat="1" ht="26.25" customHeight="1">
      <c r="A27" s="19">
        <v>10</v>
      </c>
      <c r="B27" s="32" t="s">
        <v>48</v>
      </c>
      <c r="C27" s="33"/>
      <c r="D27" s="34" t="s">
        <v>40</v>
      </c>
      <c r="E27" s="35">
        <v>1</v>
      </c>
      <c r="F27" s="24">
        <v>5100</v>
      </c>
      <c r="G27" s="25">
        <v>6200</v>
      </c>
      <c r="H27" s="25">
        <v>5250</v>
      </c>
      <c r="I27" s="36" t="s">
        <v>28</v>
      </c>
      <c r="J27" s="37">
        <f t="shared" si="0"/>
        <v>5516.666666666667</v>
      </c>
      <c r="K27" s="38">
        <f t="shared" si="1"/>
        <v>596.51767227244261</v>
      </c>
      <c r="L27" s="38">
        <f t="shared" si="2"/>
        <v>10.813009165059382</v>
      </c>
      <c r="M27" s="37">
        <f t="shared" si="3"/>
        <v>5516.6666666666661</v>
      </c>
      <c r="N27" s="39">
        <f t="shared" si="4"/>
        <v>5516.6666666666661</v>
      </c>
      <c r="O27" s="39">
        <f t="shared" si="5"/>
        <v>5516.6700000000001</v>
      </c>
    </row>
    <row r="28" s="18" customFormat="1" ht="26.25" customHeight="1">
      <c r="A28" s="19">
        <v>11</v>
      </c>
      <c r="B28" s="32" t="s">
        <v>49</v>
      </c>
      <c r="C28" s="33"/>
      <c r="D28" s="34" t="s">
        <v>40</v>
      </c>
      <c r="E28" s="35">
        <v>1</v>
      </c>
      <c r="F28" s="24">
        <v>9976</v>
      </c>
      <c r="G28" s="25">
        <v>11200</v>
      </c>
      <c r="H28" s="25">
        <v>10269</v>
      </c>
      <c r="I28" s="36" t="s">
        <v>28</v>
      </c>
      <c r="J28" s="37">
        <f t="shared" si="0"/>
        <v>10481.666666666666</v>
      </c>
      <c r="K28" s="38">
        <f t="shared" si="1"/>
        <v>639.11214456723735</v>
      </c>
      <c r="L28" s="38">
        <f t="shared" si="2"/>
        <v>6.09742863317447</v>
      </c>
      <c r="M28" s="37">
        <f t="shared" si="3"/>
        <v>10481.666666666666</v>
      </c>
      <c r="N28" s="39">
        <f t="shared" si="4"/>
        <v>10481.666666666666</v>
      </c>
      <c r="O28" s="39">
        <f t="shared" si="5"/>
        <v>10481.67</v>
      </c>
    </row>
    <row r="29" s="18" customFormat="1" ht="26.25" customHeight="1">
      <c r="A29" s="19">
        <v>12</v>
      </c>
      <c r="B29" s="32" t="s">
        <v>50</v>
      </c>
      <c r="C29" s="33"/>
      <c r="D29" s="34" t="s">
        <v>40</v>
      </c>
      <c r="E29" s="35">
        <v>1</v>
      </c>
      <c r="F29" s="24">
        <v>198900</v>
      </c>
      <c r="G29" s="25">
        <v>220000</v>
      </c>
      <c r="H29" s="25">
        <v>204750</v>
      </c>
      <c r="I29" s="36" t="s">
        <v>28</v>
      </c>
      <c r="J29" s="37">
        <f t="shared" si="0"/>
        <v>207883.33333333334</v>
      </c>
      <c r="K29" s="38">
        <f t="shared" si="1"/>
        <v>10893.384842799474</v>
      </c>
      <c r="L29" s="38">
        <f t="shared" si="2"/>
        <v>5.2401434343619693</v>
      </c>
      <c r="M29" s="37">
        <f t="shared" si="3"/>
        <v>207883.33333333331</v>
      </c>
      <c r="N29" s="39">
        <f t="shared" si="4"/>
        <v>207883.33333333331</v>
      </c>
      <c r="O29" s="39">
        <f t="shared" si="5"/>
        <v>207883.33000000002</v>
      </c>
    </row>
    <row r="30" s="18" customFormat="1" ht="26.25" customHeight="1">
      <c r="A30" s="19">
        <v>13</v>
      </c>
      <c r="B30" s="32" t="s">
        <v>51</v>
      </c>
      <c r="C30" s="33"/>
      <c r="D30" s="34" t="s">
        <v>40</v>
      </c>
      <c r="E30" s="35">
        <v>1</v>
      </c>
      <c r="F30" s="24">
        <v>5100</v>
      </c>
      <c r="G30" s="25">
        <v>6200</v>
      </c>
      <c r="H30" s="25">
        <v>5250</v>
      </c>
      <c r="I30" s="36" t="s">
        <v>28</v>
      </c>
      <c r="J30" s="37">
        <f t="shared" si="0"/>
        <v>5516.666666666667</v>
      </c>
      <c r="K30" s="38">
        <f t="shared" si="1"/>
        <v>596.51767227244261</v>
      </c>
      <c r="L30" s="38">
        <f t="shared" si="2"/>
        <v>10.813009165059382</v>
      </c>
      <c r="M30" s="37">
        <f t="shared" si="3"/>
        <v>5516.6666666666661</v>
      </c>
      <c r="N30" s="39">
        <f t="shared" si="4"/>
        <v>5516.6666666666661</v>
      </c>
      <c r="O30" s="39">
        <f t="shared" si="5"/>
        <v>5516.6700000000001</v>
      </c>
    </row>
    <row r="31" s="18" customFormat="1" ht="26.25" customHeight="1">
      <c r="A31" s="19">
        <v>14</v>
      </c>
      <c r="B31" s="32" t="s">
        <v>52</v>
      </c>
      <c r="C31" s="33"/>
      <c r="D31" s="34" t="s">
        <v>40</v>
      </c>
      <c r="E31" s="35">
        <v>1</v>
      </c>
      <c r="F31" s="24">
        <v>20400</v>
      </c>
      <c r="G31" s="25">
        <v>22000</v>
      </c>
      <c r="H31" s="25">
        <v>21000</v>
      </c>
      <c r="I31" s="36" t="s">
        <v>28</v>
      </c>
      <c r="J31" s="37">
        <f t="shared" si="0"/>
        <v>21133.333333333332</v>
      </c>
      <c r="K31" s="38">
        <f t="shared" si="1"/>
        <v>808.29037686547599</v>
      </c>
      <c r="L31" s="38">
        <f t="shared" si="2"/>
        <v>3.8247178716031991</v>
      </c>
      <c r="M31" s="37">
        <f t="shared" si="3"/>
        <v>21133.333333333332</v>
      </c>
      <c r="N31" s="39">
        <f t="shared" si="4"/>
        <v>21133.333333333332</v>
      </c>
      <c r="O31" s="39">
        <f t="shared" si="5"/>
        <v>21133.330000000002</v>
      </c>
    </row>
    <row r="32" s="18" customFormat="1" ht="26.25" customHeight="1">
      <c r="A32" s="19">
        <v>15</v>
      </c>
      <c r="B32" s="32" t="s">
        <v>53</v>
      </c>
      <c r="C32" s="33"/>
      <c r="D32" s="34" t="s">
        <v>40</v>
      </c>
      <c r="E32" s="35">
        <v>1</v>
      </c>
      <c r="F32" s="24">
        <v>37740</v>
      </c>
      <c r="G32" s="25">
        <v>41000</v>
      </c>
      <c r="H32" s="25">
        <v>38850</v>
      </c>
      <c r="I32" s="36" t="s">
        <v>28</v>
      </c>
      <c r="J32" s="37">
        <f t="shared" si="0"/>
        <v>39196.666666666664</v>
      </c>
      <c r="K32" s="38">
        <f t="shared" si="1"/>
        <v>1657.4176701523768</v>
      </c>
      <c r="L32" s="38">
        <f t="shared" si="2"/>
        <v>4.2284658648330051</v>
      </c>
      <c r="M32" s="37">
        <f t="shared" si="3"/>
        <v>39196.666666666664</v>
      </c>
      <c r="N32" s="39">
        <f t="shared" si="4"/>
        <v>39196.666666666664</v>
      </c>
      <c r="O32" s="39">
        <f t="shared" si="5"/>
        <v>39196.669999999998</v>
      </c>
    </row>
    <row r="33" s="18" customFormat="1" ht="26.25" customHeight="1">
      <c r="A33" s="19">
        <v>16</v>
      </c>
      <c r="B33" s="32" t="s">
        <v>54</v>
      </c>
      <c r="C33" s="33"/>
      <c r="D33" s="34" t="s">
        <v>40</v>
      </c>
      <c r="E33" s="35">
        <v>1</v>
      </c>
      <c r="F33" s="24">
        <v>20400</v>
      </c>
      <c r="G33" s="25">
        <v>22800</v>
      </c>
      <c r="H33" s="25">
        <v>21000</v>
      </c>
      <c r="I33" s="36" t="s">
        <v>28</v>
      </c>
      <c r="J33" s="37">
        <f t="shared" si="0"/>
        <v>21400</v>
      </c>
      <c r="K33" s="38">
        <f t="shared" si="1"/>
        <v>1248.9995996796797</v>
      </c>
      <c r="L33" s="38">
        <f t="shared" si="2"/>
        <v>5.8364467274751393</v>
      </c>
      <c r="M33" s="37">
        <f t="shared" si="3"/>
        <v>21400</v>
      </c>
      <c r="N33" s="39">
        <f t="shared" si="4"/>
        <v>21400</v>
      </c>
      <c r="O33" s="39">
        <f t="shared" si="5"/>
        <v>21400</v>
      </c>
    </row>
    <row r="34" s="18" customFormat="1" ht="26.25" customHeight="1">
      <c r="A34" s="19">
        <v>17</v>
      </c>
      <c r="B34" s="32" t="s">
        <v>55</v>
      </c>
      <c r="C34" s="33"/>
      <c r="D34" s="34" t="s">
        <v>40</v>
      </c>
      <c r="E34" s="35">
        <v>1</v>
      </c>
      <c r="F34" s="24">
        <v>1397</v>
      </c>
      <c r="G34" s="25">
        <v>1600</v>
      </c>
      <c r="H34" s="25">
        <v>1439</v>
      </c>
      <c r="I34" s="36" t="s">
        <v>28</v>
      </c>
      <c r="J34" s="37">
        <f t="shared" si="0"/>
        <v>1478.6666666666667</v>
      </c>
      <c r="K34" s="38">
        <f t="shared" si="1"/>
        <v>107.15565002991366</v>
      </c>
      <c r="L34" s="38">
        <f t="shared" si="2"/>
        <v>7.24677524999416</v>
      </c>
      <c r="M34" s="37">
        <f t="shared" si="3"/>
        <v>1478.6666666666665</v>
      </c>
      <c r="N34" s="39">
        <f t="shared" si="4"/>
        <v>1478.6666666666665</v>
      </c>
      <c r="O34" s="39">
        <f t="shared" si="5"/>
        <v>1478.6700000000001</v>
      </c>
    </row>
    <row r="35" s="18" customFormat="1" ht="26.25" customHeight="1">
      <c r="A35" s="19">
        <v>18</v>
      </c>
      <c r="B35" s="32" t="s">
        <v>56</v>
      </c>
      <c r="C35" s="33"/>
      <c r="D35" s="34" t="s">
        <v>40</v>
      </c>
      <c r="E35" s="35">
        <v>1</v>
      </c>
      <c r="F35" s="24">
        <v>77520</v>
      </c>
      <c r="G35" s="25">
        <v>88000</v>
      </c>
      <c r="H35" s="25">
        <v>79800</v>
      </c>
      <c r="I35" s="36" t="s">
        <v>28</v>
      </c>
      <c r="J35" s="37">
        <f t="shared" si="0"/>
        <v>81773.333333333328</v>
      </c>
      <c r="K35" s="38">
        <f t="shared" si="1"/>
        <v>5511.6361757043915</v>
      </c>
      <c r="L35" s="38">
        <f t="shared" si="2"/>
        <v>6.7401388093564218</v>
      </c>
      <c r="M35" s="37">
        <f t="shared" si="3"/>
        <v>81773.333333333328</v>
      </c>
      <c r="N35" s="39">
        <f t="shared" si="4"/>
        <v>81773.333333333328</v>
      </c>
      <c r="O35" s="39">
        <f t="shared" si="5"/>
        <v>81773.330000000002</v>
      </c>
    </row>
    <row r="36" s="18" customFormat="1" ht="39.75" customHeight="1">
      <c r="A36" s="19">
        <v>19</v>
      </c>
      <c r="B36" s="32" t="s">
        <v>57</v>
      </c>
      <c r="C36" s="33"/>
      <c r="D36" s="34" t="s">
        <v>40</v>
      </c>
      <c r="E36" s="35">
        <v>1</v>
      </c>
      <c r="F36" s="24">
        <v>13260</v>
      </c>
      <c r="G36" s="25">
        <v>14200</v>
      </c>
      <c r="H36" s="25">
        <v>13650</v>
      </c>
      <c r="I36" s="36" t="s">
        <v>28</v>
      </c>
      <c r="J36" s="37">
        <f t="shared" si="0"/>
        <v>13703.333333333334</v>
      </c>
      <c r="K36" s="38">
        <f t="shared" si="1"/>
        <v>472.26405043506469</v>
      </c>
      <c r="L36" s="38">
        <f t="shared" si="2"/>
        <v>3.4463443232916418</v>
      </c>
      <c r="M36" s="37">
        <f t="shared" si="3"/>
        <v>13703.333333333332</v>
      </c>
      <c r="N36" s="39">
        <f t="shared" si="4"/>
        <v>13703.333333333332</v>
      </c>
      <c r="O36" s="39">
        <f t="shared" si="5"/>
        <v>13703.33</v>
      </c>
    </row>
    <row r="37" s="18" customFormat="1" ht="41.25" customHeight="1">
      <c r="A37" s="19">
        <v>20</v>
      </c>
      <c r="B37" s="32" t="s">
        <v>58</v>
      </c>
      <c r="C37" s="33"/>
      <c r="D37" s="34" t="s">
        <v>40</v>
      </c>
      <c r="E37" s="35">
        <v>1</v>
      </c>
      <c r="F37" s="24">
        <v>35700</v>
      </c>
      <c r="G37" s="25">
        <v>38900</v>
      </c>
      <c r="H37" s="25">
        <v>36750</v>
      </c>
      <c r="I37" s="36" t="s">
        <v>28</v>
      </c>
      <c r="J37" s="37">
        <f t="shared" si="0"/>
        <v>37116.666666666664</v>
      </c>
      <c r="K37" s="38">
        <f t="shared" si="1"/>
        <v>1631.2060977489427</v>
      </c>
      <c r="L37" s="38">
        <f t="shared" si="2"/>
        <v>4.3948076275229706</v>
      </c>
      <c r="M37" s="37">
        <f t="shared" si="3"/>
        <v>37116.666666666664</v>
      </c>
      <c r="N37" s="39">
        <f t="shared" si="4"/>
        <v>37116.666666666664</v>
      </c>
      <c r="O37" s="39">
        <f t="shared" si="5"/>
        <v>37116.669999999998</v>
      </c>
    </row>
    <row r="38" s="18" customFormat="1" ht="26.25" customHeight="1">
      <c r="A38" s="19">
        <v>21</v>
      </c>
      <c r="B38" s="32" t="s">
        <v>59</v>
      </c>
      <c r="C38" s="33"/>
      <c r="D38" s="34" t="s">
        <v>40</v>
      </c>
      <c r="E38" s="35">
        <v>1</v>
      </c>
      <c r="F38" s="24">
        <v>27540</v>
      </c>
      <c r="G38" s="25">
        <v>30200</v>
      </c>
      <c r="H38" s="25">
        <v>28350</v>
      </c>
      <c r="I38" s="36" t="s">
        <v>28</v>
      </c>
      <c r="J38" s="37">
        <f t="shared" si="0"/>
        <v>28696.666666666668</v>
      </c>
      <c r="K38" s="38">
        <f t="shared" si="1"/>
        <v>1363.4637264457508</v>
      </c>
      <c r="L38" s="38">
        <f t="shared" si="2"/>
        <v>4.7512965261206324</v>
      </c>
      <c r="M38" s="37">
        <f t="shared" si="3"/>
        <v>28696.666666666664</v>
      </c>
      <c r="N38" s="39">
        <f t="shared" si="4"/>
        <v>28696.666666666664</v>
      </c>
      <c r="O38" s="39">
        <f t="shared" si="5"/>
        <v>28696.670000000002</v>
      </c>
    </row>
    <row r="39" s="18" customFormat="1" ht="26.25" customHeight="1">
      <c r="A39" s="19">
        <v>22</v>
      </c>
      <c r="B39" s="32" t="s">
        <v>60</v>
      </c>
      <c r="C39" s="33"/>
      <c r="D39" s="34" t="s">
        <v>40</v>
      </c>
      <c r="E39" s="35">
        <v>1</v>
      </c>
      <c r="F39" s="24">
        <v>54060</v>
      </c>
      <c r="G39" s="25">
        <v>61100</v>
      </c>
      <c r="H39" s="25">
        <v>55650</v>
      </c>
      <c r="I39" s="36" t="s">
        <v>28</v>
      </c>
      <c r="J39" s="37">
        <f t="shared" si="0"/>
        <v>56936.666666666664</v>
      </c>
      <c r="K39" s="38">
        <f t="shared" si="1"/>
        <v>3692.1583570228045</v>
      </c>
      <c r="L39" s="38">
        <f t="shared" si="2"/>
        <v>6.4846759973470016</v>
      </c>
      <c r="M39" s="37">
        <f t="shared" si="3"/>
        <v>56936.666666666664</v>
      </c>
      <c r="N39" s="39">
        <f t="shared" si="4"/>
        <v>56936.666666666664</v>
      </c>
      <c r="O39" s="39">
        <f t="shared" si="5"/>
        <v>56936.669999999998</v>
      </c>
    </row>
    <row r="40" s="18" customFormat="1" ht="26.25" customHeight="1">
      <c r="A40" s="19">
        <v>23</v>
      </c>
      <c r="B40" s="32" t="s">
        <v>61</v>
      </c>
      <c r="C40" s="33"/>
      <c r="D40" s="34" t="s">
        <v>40</v>
      </c>
      <c r="E40" s="35">
        <v>1</v>
      </c>
      <c r="F40" s="24">
        <v>295800</v>
      </c>
      <c r="G40" s="25">
        <v>350000</v>
      </c>
      <c r="H40" s="25">
        <v>304500</v>
      </c>
      <c r="I40" s="36" t="s">
        <v>28</v>
      </c>
      <c r="J40" s="37">
        <f t="shared" si="0"/>
        <v>316766.66666666669</v>
      </c>
      <c r="K40" s="38">
        <f t="shared" si="1"/>
        <v>29107.788190333758</v>
      </c>
      <c r="L40" s="38">
        <f t="shared" si="2"/>
        <v>9.1890313133748567</v>
      </c>
      <c r="M40" s="37">
        <f t="shared" si="3"/>
        <v>316766.66666666663</v>
      </c>
      <c r="N40" s="39">
        <f t="shared" si="4"/>
        <v>316766.66666666663</v>
      </c>
      <c r="O40" s="39">
        <f t="shared" si="5"/>
        <v>316766.66999999998</v>
      </c>
    </row>
    <row r="41" s="18" customFormat="1" ht="26.25" customHeight="1">
      <c r="A41" s="19">
        <v>24</v>
      </c>
      <c r="B41" s="32" t="s">
        <v>62</v>
      </c>
      <c r="C41" s="33"/>
      <c r="D41" s="34" t="s">
        <v>40</v>
      </c>
      <c r="E41" s="35">
        <v>1</v>
      </c>
      <c r="F41" s="24">
        <v>87312</v>
      </c>
      <c r="G41" s="25">
        <v>92400</v>
      </c>
      <c r="H41" s="25">
        <v>89880</v>
      </c>
      <c r="I41" s="36" t="s">
        <v>28</v>
      </c>
      <c r="J41" s="37">
        <f t="shared" si="0"/>
        <v>89864</v>
      </c>
      <c r="K41" s="38">
        <f t="shared" si="1"/>
        <v>2544.0377355691876</v>
      </c>
      <c r="L41" s="38">
        <f t="shared" si="2"/>
        <v>2.8309865302781843</v>
      </c>
      <c r="M41" s="37">
        <f t="shared" si="3"/>
        <v>89864</v>
      </c>
      <c r="N41" s="39">
        <f t="shared" si="4"/>
        <v>89864</v>
      </c>
      <c r="O41" s="39">
        <f t="shared" si="5"/>
        <v>89864</v>
      </c>
    </row>
    <row r="42" s="18" customFormat="1" ht="26.25" customHeight="1">
      <c r="A42" s="19">
        <v>25</v>
      </c>
      <c r="B42" s="32" t="s">
        <v>63</v>
      </c>
      <c r="C42" s="33"/>
      <c r="D42" s="34" t="s">
        <v>40</v>
      </c>
      <c r="E42" s="35">
        <v>1</v>
      </c>
      <c r="F42" s="24">
        <v>51714</v>
      </c>
      <c r="G42" s="25">
        <v>55800</v>
      </c>
      <c r="H42" s="25">
        <v>53235</v>
      </c>
      <c r="I42" s="36" t="s">
        <v>28</v>
      </c>
      <c r="J42" s="37">
        <f t="shared" si="0"/>
        <v>53583</v>
      </c>
      <c r="K42" s="38">
        <f t="shared" si="1"/>
        <v>2065.1094401992355</v>
      </c>
      <c r="L42" s="38">
        <f t="shared" si="2"/>
        <v>3.8540384827263039</v>
      </c>
      <c r="M42" s="37">
        <f t="shared" si="3"/>
        <v>53583</v>
      </c>
      <c r="N42" s="39">
        <f t="shared" si="4"/>
        <v>53583</v>
      </c>
      <c r="O42" s="39">
        <f t="shared" si="5"/>
        <v>53583</v>
      </c>
    </row>
    <row r="43" s="18" customFormat="1" ht="26.25" customHeight="1">
      <c r="A43" s="19">
        <v>26</v>
      </c>
      <c r="B43" s="32" t="s">
        <v>44</v>
      </c>
      <c r="C43" s="33"/>
      <c r="D43" s="34" t="s">
        <v>40</v>
      </c>
      <c r="E43" s="35">
        <v>1</v>
      </c>
      <c r="F43" s="24">
        <v>125287</v>
      </c>
      <c r="G43" s="25">
        <v>141000</v>
      </c>
      <c r="H43" s="25">
        <v>128972</v>
      </c>
      <c r="I43" s="36" t="s">
        <v>28</v>
      </c>
      <c r="J43" s="37">
        <f t="shared" si="0"/>
        <v>131753</v>
      </c>
      <c r="K43" s="38">
        <f t="shared" si="1"/>
        <v>8217.3635066242514</v>
      </c>
      <c r="L43" s="38">
        <f t="shared" si="2"/>
        <v>6.2369460328222139</v>
      </c>
      <c r="M43" s="37">
        <f t="shared" si="3"/>
        <v>131753</v>
      </c>
      <c r="N43" s="39">
        <f t="shared" si="4"/>
        <v>131753</v>
      </c>
      <c r="O43" s="39">
        <f t="shared" si="5"/>
        <v>131753</v>
      </c>
    </row>
    <row r="44" s="18" customFormat="1" ht="26.25" customHeight="1">
      <c r="A44" s="19">
        <v>27</v>
      </c>
      <c r="B44" s="32" t="s">
        <v>64</v>
      </c>
      <c r="C44" s="33"/>
      <c r="D44" s="34" t="s">
        <v>40</v>
      </c>
      <c r="E44" s="35">
        <v>1</v>
      </c>
      <c r="F44" s="24">
        <v>156060</v>
      </c>
      <c r="G44" s="25">
        <v>175000</v>
      </c>
      <c r="H44" s="25">
        <v>160650</v>
      </c>
      <c r="I44" s="36" t="s">
        <v>28</v>
      </c>
      <c r="J44" s="37">
        <f t="shared" si="0"/>
        <v>163903.33333333334</v>
      </c>
      <c r="K44" s="38">
        <f t="shared" si="1"/>
        <v>9880.234477649472</v>
      </c>
      <c r="L44" s="38">
        <f t="shared" si="2"/>
        <v>6.028086358412156</v>
      </c>
      <c r="M44" s="37">
        <f t="shared" si="3"/>
        <v>163903.33333333331</v>
      </c>
      <c r="N44" s="39">
        <f t="shared" si="4"/>
        <v>163903.33333333331</v>
      </c>
      <c r="O44" s="39">
        <f t="shared" si="5"/>
        <v>163903.33000000002</v>
      </c>
    </row>
    <row r="45" s="18" customFormat="1" ht="26.25" customHeight="1">
      <c r="A45" s="19">
        <v>28</v>
      </c>
      <c r="B45" s="32" t="s">
        <v>65</v>
      </c>
      <c r="C45" s="33"/>
      <c r="D45" s="34" t="s">
        <v>40</v>
      </c>
      <c r="E45" s="35">
        <v>1</v>
      </c>
      <c r="F45" s="24">
        <v>23737</v>
      </c>
      <c r="G45" s="25">
        <v>28200</v>
      </c>
      <c r="H45" s="25">
        <v>24436</v>
      </c>
      <c r="I45" s="36" t="s">
        <v>28</v>
      </c>
      <c r="J45" s="37">
        <f t="shared" si="0"/>
        <v>25457.666666666668</v>
      </c>
      <c r="K45" s="38">
        <f t="shared" si="1"/>
        <v>2400.5091820972762</v>
      </c>
      <c r="L45" s="38">
        <f t="shared" si="2"/>
        <v>9.4294155608550501</v>
      </c>
      <c r="M45" s="37">
        <f t="shared" si="3"/>
        <v>25457.666666666664</v>
      </c>
      <c r="N45" s="39">
        <f t="shared" si="4"/>
        <v>25457.666666666664</v>
      </c>
      <c r="O45" s="39">
        <f t="shared" si="5"/>
        <v>25457.670000000002</v>
      </c>
    </row>
    <row r="46" s="18" customFormat="1" ht="26.25" customHeight="1">
      <c r="A46" s="19">
        <v>29</v>
      </c>
      <c r="B46" s="32" t="s">
        <v>66</v>
      </c>
      <c r="C46" s="33"/>
      <c r="D46" s="34" t="s">
        <v>40</v>
      </c>
      <c r="E46" s="35">
        <v>1</v>
      </c>
      <c r="F46" s="24">
        <v>69945</v>
      </c>
      <c r="G46" s="25">
        <v>77950</v>
      </c>
      <c r="H46" s="25">
        <v>72003</v>
      </c>
      <c r="I46" s="36" t="s">
        <v>28</v>
      </c>
      <c r="J46" s="37">
        <f t="shared" si="0"/>
        <v>73299.333333333328</v>
      </c>
      <c r="K46" s="38">
        <f t="shared" si="1"/>
        <v>4156.9660009835698</v>
      </c>
      <c r="L46" s="38">
        <f t="shared" si="2"/>
        <v>5.6712193848742185</v>
      </c>
      <c r="M46" s="37">
        <f t="shared" si="3"/>
        <v>73299.333333333328</v>
      </c>
      <c r="N46" s="39">
        <f t="shared" si="4"/>
        <v>73299.333333333328</v>
      </c>
      <c r="O46" s="39">
        <f t="shared" si="5"/>
        <v>73299.330000000002</v>
      </c>
    </row>
    <row r="47" s="18" customFormat="1" ht="26.25" customHeight="1">
      <c r="A47" s="19">
        <v>30</v>
      </c>
      <c r="B47" s="32" t="s">
        <v>67</v>
      </c>
      <c r="C47" s="33"/>
      <c r="D47" s="34" t="s">
        <v>40</v>
      </c>
      <c r="E47" s="35">
        <v>1</v>
      </c>
      <c r="F47" s="24">
        <v>17732</v>
      </c>
      <c r="G47" s="25">
        <v>21150</v>
      </c>
      <c r="H47" s="25">
        <v>18253</v>
      </c>
      <c r="I47" s="36" t="s">
        <v>28</v>
      </c>
      <c r="J47" s="37">
        <f t="shared" si="0"/>
        <v>19045</v>
      </c>
      <c r="K47" s="38">
        <f t="shared" si="1"/>
        <v>1841.5018327441328</v>
      </c>
      <c r="L47" s="38">
        <f t="shared" si="2"/>
        <v>9.6692141388507888</v>
      </c>
      <c r="M47" s="37">
        <f t="shared" si="3"/>
        <v>19045</v>
      </c>
      <c r="N47" s="39">
        <f t="shared" si="4"/>
        <v>19045</v>
      </c>
      <c r="O47" s="39">
        <f t="shared" si="5"/>
        <v>19045</v>
      </c>
    </row>
    <row r="48" s="18" customFormat="1" ht="26.25" customHeight="1">
      <c r="A48" s="19">
        <v>31</v>
      </c>
      <c r="B48" s="32" t="s">
        <v>68</v>
      </c>
      <c r="C48" s="33"/>
      <c r="D48" s="34" t="s">
        <v>40</v>
      </c>
      <c r="E48" s="35">
        <v>1</v>
      </c>
      <c r="F48" s="24">
        <v>12240</v>
      </c>
      <c r="G48" s="25">
        <v>15800</v>
      </c>
      <c r="H48" s="25">
        <v>12600</v>
      </c>
      <c r="I48" s="36" t="s">
        <v>28</v>
      </c>
      <c r="J48" s="37">
        <f t="shared" si="0"/>
        <v>13546.666666666666</v>
      </c>
      <c r="K48" s="38">
        <f t="shared" si="1"/>
        <v>1959.7278722652625</v>
      </c>
      <c r="L48" s="38">
        <f t="shared" si="2"/>
        <v>14.466495120068377</v>
      </c>
      <c r="M48" s="37">
        <f t="shared" si="3"/>
        <v>13546.666666666666</v>
      </c>
      <c r="N48" s="39">
        <f t="shared" si="4"/>
        <v>13546.666666666666</v>
      </c>
      <c r="O48" s="39">
        <f t="shared" si="5"/>
        <v>13546.67</v>
      </c>
    </row>
    <row r="49" s="18" customFormat="1" ht="26.25" customHeight="1">
      <c r="A49" s="19">
        <v>32</v>
      </c>
      <c r="B49" s="32" t="s">
        <v>69</v>
      </c>
      <c r="C49" s="33"/>
      <c r="D49" s="34" t="s">
        <v>40</v>
      </c>
      <c r="E49" s="35">
        <v>1</v>
      </c>
      <c r="F49" s="24">
        <v>11730</v>
      </c>
      <c r="G49" s="25">
        <v>13100</v>
      </c>
      <c r="H49" s="25">
        <v>12075</v>
      </c>
      <c r="I49" s="36" t="s">
        <v>28</v>
      </c>
      <c r="J49" s="37">
        <f t="shared" si="0"/>
        <v>12301.666666666666</v>
      </c>
      <c r="K49" s="38">
        <f t="shared" si="1"/>
        <v>712.57163382591466</v>
      </c>
      <c r="L49" s="38">
        <f t="shared" si="2"/>
        <v>5.7924804267111343</v>
      </c>
      <c r="M49" s="37">
        <f t="shared" si="3"/>
        <v>12301.666666666666</v>
      </c>
      <c r="N49" s="39">
        <f t="shared" si="4"/>
        <v>12301.666666666666</v>
      </c>
      <c r="O49" s="39">
        <f t="shared" si="5"/>
        <v>12301.67</v>
      </c>
    </row>
    <row r="50" s="18" customFormat="1" ht="26.25" customHeight="1">
      <c r="A50" s="19">
        <v>33</v>
      </c>
      <c r="B50" s="32" t="s">
        <v>70</v>
      </c>
      <c r="C50" s="33"/>
      <c r="D50" s="34" t="s">
        <v>40</v>
      </c>
      <c r="E50" s="35">
        <v>1</v>
      </c>
      <c r="F50" s="24">
        <v>15096</v>
      </c>
      <c r="G50" s="25">
        <v>16890</v>
      </c>
      <c r="H50" s="25">
        <v>15540</v>
      </c>
      <c r="I50" s="36" t="s">
        <v>28</v>
      </c>
      <c r="J50" s="37">
        <f t="shared" si="0"/>
        <v>15842</v>
      </c>
      <c r="K50" s="38">
        <f t="shared" si="1"/>
        <v>934.35111173476969</v>
      </c>
      <c r="L50" s="38">
        <f t="shared" si="2"/>
        <v>5.8979365719907184</v>
      </c>
      <c r="M50" s="37">
        <f t="shared" si="3"/>
        <v>15842</v>
      </c>
      <c r="N50" s="39">
        <f t="shared" si="4"/>
        <v>15842</v>
      </c>
      <c r="O50" s="39">
        <f t="shared" si="5"/>
        <v>15842</v>
      </c>
    </row>
    <row r="51" s="18" customFormat="1" ht="26.25" customHeight="1">
      <c r="A51" s="19">
        <v>34</v>
      </c>
      <c r="B51" s="32" t="s">
        <v>71</v>
      </c>
      <c r="C51" s="33"/>
      <c r="D51" s="34" t="s">
        <v>72</v>
      </c>
      <c r="E51" s="35">
        <v>1</v>
      </c>
      <c r="F51" s="24">
        <v>12240</v>
      </c>
      <c r="G51" s="25">
        <v>15500</v>
      </c>
      <c r="H51" s="25">
        <v>12600</v>
      </c>
      <c r="I51" s="36" t="s">
        <v>28</v>
      </c>
      <c r="J51" s="37">
        <f t="shared" si="0"/>
        <v>13446.666666666666</v>
      </c>
      <c r="K51" s="38">
        <f t="shared" si="1"/>
        <v>1787.3257490825038</v>
      </c>
      <c r="L51" s="38">
        <f t="shared" si="2"/>
        <v>13.291961445829232</v>
      </c>
      <c r="M51" s="37">
        <f t="shared" si="3"/>
        <v>13446.666666666666</v>
      </c>
      <c r="N51" s="39">
        <f t="shared" si="4"/>
        <v>13446.666666666666</v>
      </c>
      <c r="O51" s="39">
        <f t="shared" si="5"/>
        <v>13446.67</v>
      </c>
    </row>
    <row r="52" s="18" customFormat="1" ht="26.25" customHeight="1">
      <c r="A52" s="19">
        <v>35</v>
      </c>
      <c r="B52" s="32" t="s">
        <v>73</v>
      </c>
      <c r="C52" s="33"/>
      <c r="D52" s="34" t="s">
        <v>40</v>
      </c>
      <c r="E52" s="35">
        <v>1</v>
      </c>
      <c r="F52" s="24">
        <v>459000</v>
      </c>
      <c r="G52" s="25">
        <v>525000</v>
      </c>
      <c r="H52" s="25">
        <v>472500</v>
      </c>
      <c r="I52" s="36" t="s">
        <v>28</v>
      </c>
      <c r="J52" s="37">
        <f t="shared" si="0"/>
        <v>485500</v>
      </c>
      <c r="K52" s="38">
        <f t="shared" si="1"/>
        <v>34867.606743222284</v>
      </c>
      <c r="L52" s="38">
        <f t="shared" si="2"/>
        <v>7.1817933559675158</v>
      </c>
      <c r="M52" s="37">
        <f t="shared" si="3"/>
        <v>485500</v>
      </c>
      <c r="N52" s="39">
        <f t="shared" si="4"/>
        <v>485500</v>
      </c>
      <c r="O52" s="39">
        <f t="shared" si="5"/>
        <v>485500</v>
      </c>
    </row>
    <row r="53" s="18" customFormat="1" ht="26.25" customHeight="1">
      <c r="A53" s="19">
        <v>36</v>
      </c>
      <c r="B53" s="32" t="s">
        <v>74</v>
      </c>
      <c r="C53" s="33"/>
      <c r="D53" s="34" t="s">
        <v>40</v>
      </c>
      <c r="E53" s="35">
        <v>1</v>
      </c>
      <c r="F53" s="24">
        <v>13841</v>
      </c>
      <c r="G53" s="25">
        <v>16150</v>
      </c>
      <c r="H53" s="25">
        <v>14249</v>
      </c>
      <c r="I53" s="36" t="s">
        <v>28</v>
      </c>
      <c r="J53" s="37">
        <f t="shared" si="0"/>
        <v>14746.666666666666</v>
      </c>
      <c r="K53" s="38">
        <f t="shared" si="1"/>
        <v>1232.3247678000039</v>
      </c>
      <c r="L53" s="38">
        <f t="shared" si="2"/>
        <v>8.3566326930380015</v>
      </c>
      <c r="M53" s="37">
        <f t="shared" si="3"/>
        <v>14746.666666666666</v>
      </c>
      <c r="N53" s="39">
        <f t="shared" si="4"/>
        <v>14746.666666666666</v>
      </c>
      <c r="O53" s="39">
        <f t="shared" si="5"/>
        <v>14746.67</v>
      </c>
    </row>
    <row r="54" s="18" customFormat="1" ht="26.25" customHeight="1">
      <c r="A54" s="19">
        <v>37</v>
      </c>
      <c r="B54" s="32" t="s">
        <v>75</v>
      </c>
      <c r="C54" s="33"/>
      <c r="D54" s="34" t="s">
        <v>40</v>
      </c>
      <c r="E54" s="35">
        <v>1</v>
      </c>
      <c r="F54" s="24">
        <v>68646</v>
      </c>
      <c r="G54" s="25">
        <v>81000</v>
      </c>
      <c r="H54" s="25">
        <v>70665</v>
      </c>
      <c r="I54" s="36" t="s">
        <v>28</v>
      </c>
      <c r="J54" s="37">
        <f t="shared" si="0"/>
        <v>73437</v>
      </c>
      <c r="K54" s="38">
        <f t="shared" si="1"/>
        <v>6627.0896327120854</v>
      </c>
      <c r="L54" s="38">
        <f t="shared" si="2"/>
        <v>9.0241834943040775</v>
      </c>
      <c r="M54" s="37">
        <f t="shared" si="3"/>
        <v>73437</v>
      </c>
      <c r="N54" s="39">
        <f t="shared" si="4"/>
        <v>73437</v>
      </c>
      <c r="O54" s="39">
        <f t="shared" si="5"/>
        <v>73437</v>
      </c>
    </row>
    <row r="55" s="18" customFormat="1" ht="26.25" customHeight="1">
      <c r="A55" s="19">
        <v>38</v>
      </c>
      <c r="B55" s="32" t="s">
        <v>64</v>
      </c>
      <c r="C55" s="33"/>
      <c r="D55" s="34" t="s">
        <v>40</v>
      </c>
      <c r="E55" s="35">
        <v>1</v>
      </c>
      <c r="F55" s="24">
        <v>173400</v>
      </c>
      <c r="G55" s="25">
        <v>210000</v>
      </c>
      <c r="H55" s="25">
        <v>178500</v>
      </c>
      <c r="I55" s="36" t="s">
        <v>28</v>
      </c>
      <c r="J55" s="37">
        <f t="shared" si="0"/>
        <v>187300</v>
      </c>
      <c r="K55" s="38">
        <f t="shared" si="1"/>
        <v>19823.470937250117</v>
      </c>
      <c r="L55" s="38">
        <f t="shared" si="2"/>
        <v>10.583807227576143</v>
      </c>
      <c r="M55" s="37">
        <f t="shared" si="3"/>
        <v>187300</v>
      </c>
      <c r="N55" s="39">
        <f t="shared" si="4"/>
        <v>187300</v>
      </c>
      <c r="O55" s="39">
        <f t="shared" si="5"/>
        <v>187300</v>
      </c>
    </row>
    <row r="56" s="18" customFormat="1" ht="26.25" customHeight="1">
      <c r="A56" s="19">
        <v>39</v>
      </c>
      <c r="B56" s="32" t="s">
        <v>76</v>
      </c>
      <c r="C56" s="33"/>
      <c r="D56" s="34" t="s">
        <v>40</v>
      </c>
      <c r="E56" s="35">
        <v>1</v>
      </c>
      <c r="F56" s="24">
        <v>18870</v>
      </c>
      <c r="G56" s="25">
        <v>20150</v>
      </c>
      <c r="H56" s="25">
        <v>19425</v>
      </c>
      <c r="I56" s="36" t="s">
        <v>28</v>
      </c>
      <c r="J56" s="37">
        <f t="shared" si="0"/>
        <v>19481.666666666668</v>
      </c>
      <c r="K56" s="38">
        <f t="shared" si="1"/>
        <v>641.87875282901621</v>
      </c>
      <c r="L56" s="38">
        <f t="shared" si="2"/>
        <v>3.2947835717119491</v>
      </c>
      <c r="M56" s="37">
        <f t="shared" si="3"/>
        <v>19481.666666666664</v>
      </c>
      <c r="N56" s="39">
        <f t="shared" si="4"/>
        <v>19481.666666666664</v>
      </c>
      <c r="O56" s="39">
        <f t="shared" si="5"/>
        <v>19481.670000000002</v>
      </c>
    </row>
    <row r="57" s="18" customFormat="1" ht="26.25" customHeight="1">
      <c r="A57" s="19">
        <v>40</v>
      </c>
      <c r="B57" s="32" t="s">
        <v>77</v>
      </c>
      <c r="C57" s="33"/>
      <c r="D57" s="34" t="s">
        <v>40</v>
      </c>
      <c r="E57" s="35">
        <v>1</v>
      </c>
      <c r="F57" s="24">
        <v>4539</v>
      </c>
      <c r="G57" s="25">
        <v>5170</v>
      </c>
      <c r="H57" s="25">
        <v>4673</v>
      </c>
      <c r="I57" s="36" t="s">
        <v>28</v>
      </c>
      <c r="J57" s="37">
        <f t="shared" si="0"/>
        <v>4794</v>
      </c>
      <c r="K57" s="38">
        <f t="shared" si="1"/>
        <v>332.44698825527058</v>
      </c>
      <c r="L57" s="38">
        <f t="shared" si="2"/>
        <v>6.9346472310235825</v>
      </c>
      <c r="M57" s="37">
        <f t="shared" si="3"/>
        <v>4794</v>
      </c>
      <c r="N57" s="39">
        <f t="shared" si="4"/>
        <v>4794</v>
      </c>
      <c r="O57" s="39">
        <f t="shared" si="5"/>
        <v>4794</v>
      </c>
    </row>
    <row r="58" s="18" customFormat="1" ht="26.25" customHeight="1">
      <c r="A58" s="19">
        <v>41</v>
      </c>
      <c r="B58" s="32" t="s">
        <v>78</v>
      </c>
      <c r="C58" s="33"/>
      <c r="D58" s="34" t="s">
        <v>40</v>
      </c>
      <c r="E58" s="35">
        <v>1</v>
      </c>
      <c r="F58" s="24">
        <v>88740</v>
      </c>
      <c r="G58" s="25">
        <v>98250</v>
      </c>
      <c r="H58" s="25">
        <v>91350</v>
      </c>
      <c r="I58" s="36" t="s">
        <v>28</v>
      </c>
      <c r="J58" s="37">
        <f t="shared" si="0"/>
        <v>92780</v>
      </c>
      <c r="K58" s="38">
        <f t="shared" si="1"/>
        <v>4913.6239172325759</v>
      </c>
      <c r="L58" s="38">
        <f t="shared" si="2"/>
        <v>5.2959947372629612</v>
      </c>
      <c r="M58" s="37">
        <f t="shared" si="3"/>
        <v>92780</v>
      </c>
      <c r="N58" s="39">
        <f t="shared" si="4"/>
        <v>92780</v>
      </c>
      <c r="O58" s="39">
        <f t="shared" si="5"/>
        <v>92780</v>
      </c>
    </row>
    <row r="59" s="18" customFormat="1" ht="26.25" customHeight="1">
      <c r="A59" s="19">
        <v>42</v>
      </c>
      <c r="B59" s="32" t="s">
        <v>79</v>
      </c>
      <c r="C59" s="33"/>
      <c r="D59" s="34" t="s">
        <v>40</v>
      </c>
      <c r="E59" s="35">
        <v>1</v>
      </c>
      <c r="F59" s="24">
        <v>6936</v>
      </c>
      <c r="G59" s="25">
        <v>7750</v>
      </c>
      <c r="H59" s="25">
        <v>7140</v>
      </c>
      <c r="I59" s="36" t="s">
        <v>28</v>
      </c>
      <c r="J59" s="37">
        <f t="shared" si="0"/>
        <v>7275.333333333333</v>
      </c>
      <c r="K59" s="38">
        <f t="shared" si="1"/>
        <v>423.53905762436284</v>
      </c>
      <c r="L59" s="38">
        <f t="shared" si="2"/>
        <v>5.8215759776096787</v>
      </c>
      <c r="M59" s="37">
        <f t="shared" si="3"/>
        <v>7275.333333333333</v>
      </c>
      <c r="N59" s="39">
        <f t="shared" si="4"/>
        <v>7275.333333333333</v>
      </c>
      <c r="O59" s="39">
        <f t="shared" si="5"/>
        <v>7275.3299999999999</v>
      </c>
    </row>
    <row r="60" s="18" customFormat="1" ht="26.25" customHeight="1">
      <c r="A60" s="19">
        <v>43</v>
      </c>
      <c r="B60" s="32" t="s">
        <v>80</v>
      </c>
      <c r="C60" s="33"/>
      <c r="D60" s="34" t="s">
        <v>40</v>
      </c>
      <c r="E60" s="35">
        <v>1</v>
      </c>
      <c r="F60" s="24">
        <v>4896</v>
      </c>
      <c r="G60" s="25">
        <v>5320</v>
      </c>
      <c r="H60" s="25">
        <v>5040</v>
      </c>
      <c r="I60" s="36" t="s">
        <v>28</v>
      </c>
      <c r="J60" s="37">
        <f t="shared" si="0"/>
        <v>5085.333333333333</v>
      </c>
      <c r="K60" s="38">
        <f t="shared" si="1"/>
        <v>215.60457632743635</v>
      </c>
      <c r="L60" s="38">
        <f t="shared" si="2"/>
        <v>4.2397334096900181</v>
      </c>
      <c r="M60" s="37">
        <f t="shared" si="3"/>
        <v>5085.333333333333</v>
      </c>
      <c r="N60" s="39">
        <f t="shared" si="4"/>
        <v>5085.333333333333</v>
      </c>
      <c r="O60" s="39">
        <f t="shared" si="5"/>
        <v>5085.3299999999999</v>
      </c>
    </row>
    <row r="61" s="18" customFormat="1" ht="26.25" customHeight="1">
      <c r="A61" s="19">
        <v>44</v>
      </c>
      <c r="B61" s="32" t="s">
        <v>81</v>
      </c>
      <c r="C61" s="33"/>
      <c r="D61" s="34" t="s">
        <v>40</v>
      </c>
      <c r="E61" s="35">
        <v>1</v>
      </c>
      <c r="F61" s="24">
        <v>9486</v>
      </c>
      <c r="G61" s="25">
        <v>10100</v>
      </c>
      <c r="H61" s="25">
        <v>9765</v>
      </c>
      <c r="I61" s="36" t="s">
        <v>28</v>
      </c>
      <c r="J61" s="37">
        <f t="shared" si="0"/>
        <v>9783.6666666666661</v>
      </c>
      <c r="K61" s="38">
        <f t="shared" si="1"/>
        <v>307.42532968728091</v>
      </c>
      <c r="L61" s="38">
        <f t="shared" si="2"/>
        <v>3.1422302104250037</v>
      </c>
      <c r="M61" s="37">
        <f t="shared" si="3"/>
        <v>9783.6666666666661</v>
      </c>
      <c r="N61" s="39">
        <f t="shared" si="4"/>
        <v>9783.6666666666661</v>
      </c>
      <c r="O61" s="39">
        <f t="shared" si="5"/>
        <v>9783.6700000000001</v>
      </c>
    </row>
    <row r="62" s="18" customFormat="1" ht="26.25" customHeight="1">
      <c r="A62" s="19">
        <v>45</v>
      </c>
      <c r="B62" s="32" t="s">
        <v>82</v>
      </c>
      <c r="C62" s="33"/>
      <c r="D62" s="34" t="s">
        <v>40</v>
      </c>
      <c r="E62" s="35">
        <v>1</v>
      </c>
      <c r="F62" s="24">
        <v>6324</v>
      </c>
      <c r="G62" s="25">
        <v>6980</v>
      </c>
      <c r="H62" s="25">
        <v>6510</v>
      </c>
      <c r="I62" s="36" t="s">
        <v>28</v>
      </c>
      <c r="J62" s="37">
        <f t="shared" si="0"/>
        <v>6604.666666666667</v>
      </c>
      <c r="K62" s="38">
        <f t="shared" si="1"/>
        <v>338.0907176089479</v>
      </c>
      <c r="L62" s="38">
        <f t="shared" si="2"/>
        <v>5.1189671587102232</v>
      </c>
      <c r="M62" s="37">
        <f t="shared" si="3"/>
        <v>6604.6666666666661</v>
      </c>
      <c r="N62" s="39">
        <f t="shared" si="4"/>
        <v>6604.6666666666661</v>
      </c>
      <c r="O62" s="39">
        <f t="shared" si="5"/>
        <v>6604.6700000000001</v>
      </c>
    </row>
    <row r="63" s="18" customFormat="1" ht="26.25" customHeight="1">
      <c r="A63" s="19">
        <v>46</v>
      </c>
      <c r="B63" s="32" t="s">
        <v>83</v>
      </c>
      <c r="C63" s="33"/>
      <c r="D63" s="34" t="s">
        <v>40</v>
      </c>
      <c r="E63" s="35">
        <v>1</v>
      </c>
      <c r="F63" s="24">
        <v>19622</v>
      </c>
      <c r="G63" s="25">
        <v>20550</v>
      </c>
      <c r="H63" s="25">
        <v>20199</v>
      </c>
      <c r="I63" s="36" t="s">
        <v>28</v>
      </c>
      <c r="J63" s="37">
        <f t="shared" si="0"/>
        <v>20123.666666666668</v>
      </c>
      <c r="K63" s="38">
        <f t="shared" si="1"/>
        <v>468.56411870024078</v>
      </c>
      <c r="L63" s="38">
        <f t="shared" si="2"/>
        <v>2.3284231768576342</v>
      </c>
      <c r="M63" s="37">
        <f t="shared" si="3"/>
        <v>20123.666666666664</v>
      </c>
      <c r="N63" s="39">
        <f t="shared" si="4"/>
        <v>20123.666666666664</v>
      </c>
      <c r="O63" s="39">
        <f t="shared" si="5"/>
        <v>20123.670000000002</v>
      </c>
    </row>
    <row r="64" s="18" customFormat="1" ht="26.25" customHeight="1">
      <c r="A64" s="19">
        <v>47</v>
      </c>
      <c r="B64" s="32" t="s">
        <v>84</v>
      </c>
      <c r="C64" s="33"/>
      <c r="D64" s="34" t="s">
        <v>40</v>
      </c>
      <c r="E64" s="35">
        <v>1</v>
      </c>
      <c r="F64" s="24">
        <v>67221</v>
      </c>
      <c r="G64" s="25">
        <v>71590</v>
      </c>
      <c r="H64" s="25">
        <v>69198</v>
      </c>
      <c r="I64" s="36" t="s">
        <v>28</v>
      </c>
      <c r="J64" s="37">
        <f t="shared" si="0"/>
        <v>69336.333333333328</v>
      </c>
      <c r="K64" s="38">
        <f t="shared" si="1"/>
        <v>2187.7825150899562</v>
      </c>
      <c r="L64" s="38">
        <f t="shared" si="2"/>
        <v>3.1553190223835839</v>
      </c>
      <c r="M64" s="37">
        <f t="shared" si="3"/>
        <v>69336.333333333328</v>
      </c>
      <c r="N64" s="39">
        <f t="shared" si="4"/>
        <v>69336.333333333328</v>
      </c>
      <c r="O64" s="39">
        <f t="shared" si="5"/>
        <v>69336.330000000002</v>
      </c>
    </row>
    <row r="65" s="18" customFormat="1" ht="26.25" customHeight="1">
      <c r="A65" s="19">
        <v>48</v>
      </c>
      <c r="B65" s="32" t="s">
        <v>85</v>
      </c>
      <c r="C65" s="33"/>
      <c r="D65" s="34" t="s">
        <v>40</v>
      </c>
      <c r="E65" s="35">
        <v>1</v>
      </c>
      <c r="F65" s="24">
        <v>70247</v>
      </c>
      <c r="G65" s="25">
        <v>77800</v>
      </c>
      <c r="H65" s="25">
        <v>72314</v>
      </c>
      <c r="I65" s="36" t="s">
        <v>28</v>
      </c>
      <c r="J65" s="37">
        <f t="shared" si="0"/>
        <v>73453.666666666672</v>
      </c>
      <c r="K65" s="38">
        <f t="shared" si="1"/>
        <v>3903.3424565791474</v>
      </c>
      <c r="L65" s="38">
        <f t="shared" si="2"/>
        <v>5.3140198899702948</v>
      </c>
      <c r="M65" s="37">
        <f t="shared" si="3"/>
        <v>73453.666666666657</v>
      </c>
      <c r="N65" s="39">
        <f t="shared" si="4"/>
        <v>73453.666666666657</v>
      </c>
      <c r="O65" s="39">
        <f t="shared" si="5"/>
        <v>73453.669999999998</v>
      </c>
    </row>
    <row r="66" s="18" customFormat="1" ht="26.25" customHeight="1">
      <c r="A66" s="19">
        <v>49</v>
      </c>
      <c r="B66" s="32" t="s">
        <v>86</v>
      </c>
      <c r="C66" s="33"/>
      <c r="D66" s="34" t="s">
        <v>40</v>
      </c>
      <c r="E66" s="35">
        <v>1</v>
      </c>
      <c r="F66" s="24">
        <v>29900</v>
      </c>
      <c r="G66" s="25">
        <v>34200</v>
      </c>
      <c r="H66" s="25">
        <v>30780</v>
      </c>
      <c r="I66" s="36" t="s">
        <v>28</v>
      </c>
      <c r="J66" s="37">
        <f t="shared" si="0"/>
        <v>31626.666666666668</v>
      </c>
      <c r="K66" s="38">
        <f t="shared" si="1"/>
        <v>2271.5926864940675</v>
      </c>
      <c r="L66" s="38">
        <f t="shared" si="2"/>
        <v>7.1825232498758451</v>
      </c>
      <c r="M66" s="37">
        <f t="shared" si="3"/>
        <v>31626.666666666664</v>
      </c>
      <c r="N66" s="39">
        <f t="shared" si="4"/>
        <v>31626.666666666664</v>
      </c>
      <c r="O66" s="39">
        <f t="shared" si="5"/>
        <v>31626.670000000002</v>
      </c>
    </row>
    <row r="67" s="18" customFormat="1" ht="26.25" customHeight="1">
      <c r="A67" s="19">
        <v>50</v>
      </c>
      <c r="B67" s="32" t="s">
        <v>87</v>
      </c>
      <c r="C67" s="33"/>
      <c r="D67" s="34" t="s">
        <v>40</v>
      </c>
      <c r="E67" s="35">
        <v>1</v>
      </c>
      <c r="F67" s="24">
        <v>48461</v>
      </c>
      <c r="G67" s="25">
        <v>51550</v>
      </c>
      <c r="H67" s="25">
        <v>49887</v>
      </c>
      <c r="I67" s="36" t="s">
        <v>28</v>
      </c>
      <c r="J67" s="37">
        <f t="shared" si="0"/>
        <v>49966</v>
      </c>
      <c r="K67" s="38">
        <f t="shared" si="1"/>
        <v>1546.014553618432</v>
      </c>
      <c r="L67" s="38">
        <f t="shared" si="2"/>
        <v>3.0941331177569387</v>
      </c>
      <c r="M67" s="37">
        <f t="shared" si="3"/>
        <v>49966</v>
      </c>
      <c r="N67" s="39">
        <f t="shared" si="4"/>
        <v>49966</v>
      </c>
      <c r="O67" s="39">
        <f t="shared" si="5"/>
        <v>49966</v>
      </c>
    </row>
    <row r="68" s="18" customFormat="1" ht="26.25" customHeight="1">
      <c r="A68" s="19">
        <v>51</v>
      </c>
      <c r="B68" s="32" t="s">
        <v>88</v>
      </c>
      <c r="C68" s="33"/>
      <c r="D68" s="34" t="s">
        <v>40</v>
      </c>
      <c r="E68" s="35">
        <v>1</v>
      </c>
      <c r="F68" s="24">
        <v>58524</v>
      </c>
      <c r="G68" s="25">
        <v>66800</v>
      </c>
      <c r="H68" s="25">
        <v>60245</v>
      </c>
      <c r="I68" s="36" t="s">
        <v>28</v>
      </c>
      <c r="J68" s="37">
        <f t="shared" si="0"/>
        <v>61856.333333333336</v>
      </c>
      <c r="K68" s="38">
        <f t="shared" si="1"/>
        <v>4366.9600792007859</v>
      </c>
      <c r="L68" s="38">
        <f t="shared" si="2"/>
        <v>7.0598430975013917</v>
      </c>
      <c r="M68" s="37">
        <f t="shared" si="3"/>
        <v>61856.333333333328</v>
      </c>
      <c r="N68" s="39">
        <f t="shared" si="4"/>
        <v>61856.333333333328</v>
      </c>
      <c r="O68" s="39">
        <f t="shared" si="5"/>
        <v>61856.330000000002</v>
      </c>
    </row>
    <row r="69" s="18" customFormat="1" ht="26.25" customHeight="1">
      <c r="A69" s="19">
        <v>52</v>
      </c>
      <c r="B69" s="32" t="s">
        <v>89</v>
      </c>
      <c r="C69" s="33"/>
      <c r="D69" s="34" t="s">
        <v>40</v>
      </c>
      <c r="E69" s="35">
        <v>1</v>
      </c>
      <c r="F69" s="24">
        <v>325713</v>
      </c>
      <c r="G69" s="25">
        <v>350900</v>
      </c>
      <c r="H69" s="25">
        <v>335292</v>
      </c>
      <c r="I69" s="36" t="s">
        <v>28</v>
      </c>
      <c r="J69" s="37">
        <f t="shared" si="0"/>
        <v>337301.66666666669</v>
      </c>
      <c r="K69" s="38">
        <f t="shared" si="1"/>
        <v>12713.194418922936</v>
      </c>
      <c r="L69" s="38">
        <f t="shared" si="2"/>
        <v>3.7690873408836603</v>
      </c>
      <c r="M69" s="37">
        <f t="shared" si="3"/>
        <v>337301.66666666663</v>
      </c>
      <c r="N69" s="39">
        <f t="shared" si="4"/>
        <v>337301.66666666663</v>
      </c>
      <c r="O69" s="39">
        <f t="shared" si="5"/>
        <v>337301.66999999998</v>
      </c>
    </row>
    <row r="70" s="18" customFormat="1" ht="26.25" customHeight="1">
      <c r="A70" s="19">
        <v>53</v>
      </c>
      <c r="B70" s="32" t="s">
        <v>57</v>
      </c>
      <c r="C70" s="33"/>
      <c r="D70" s="34" t="s">
        <v>40</v>
      </c>
      <c r="E70" s="35">
        <v>1</v>
      </c>
      <c r="F70" s="24">
        <v>11424</v>
      </c>
      <c r="G70" s="25">
        <v>12200</v>
      </c>
      <c r="H70" s="25">
        <v>11760</v>
      </c>
      <c r="I70" s="36" t="s">
        <v>28</v>
      </c>
      <c r="J70" s="37">
        <f t="shared" si="0"/>
        <v>11794.666666666666</v>
      </c>
      <c r="K70" s="38">
        <f t="shared" si="1"/>
        <v>389.15977866852239</v>
      </c>
      <c r="L70" s="38">
        <f t="shared" si="2"/>
        <v>3.2994555053288694</v>
      </c>
      <c r="M70" s="37">
        <f t="shared" si="3"/>
        <v>11794.666666666666</v>
      </c>
      <c r="N70" s="39">
        <f t="shared" si="4"/>
        <v>11794.666666666666</v>
      </c>
      <c r="O70" s="39">
        <f t="shared" si="5"/>
        <v>11794.67</v>
      </c>
    </row>
    <row r="71" s="18" customFormat="1" ht="26.25" customHeight="1">
      <c r="A71" s="19">
        <v>54</v>
      </c>
      <c r="B71" s="32" t="s">
        <v>90</v>
      </c>
      <c r="C71" s="33"/>
      <c r="D71" s="34" t="s">
        <v>40</v>
      </c>
      <c r="E71" s="35">
        <v>1</v>
      </c>
      <c r="F71" s="24">
        <v>8375</v>
      </c>
      <c r="G71" s="25">
        <v>9150</v>
      </c>
      <c r="H71" s="25">
        <v>8622</v>
      </c>
      <c r="I71" s="36" t="s">
        <v>28</v>
      </c>
      <c r="J71" s="37">
        <f t="shared" si="0"/>
        <v>8715.6666666666661</v>
      </c>
      <c r="K71" s="38">
        <f t="shared" si="1"/>
        <v>395.89939799566923</v>
      </c>
      <c r="L71" s="38">
        <f t="shared" si="2"/>
        <v>4.5423880138716015</v>
      </c>
      <c r="M71" s="37">
        <f t="shared" si="3"/>
        <v>8715.6666666666661</v>
      </c>
      <c r="N71" s="39">
        <f t="shared" si="4"/>
        <v>8715.6666666666661</v>
      </c>
      <c r="O71" s="39">
        <f t="shared" si="5"/>
        <v>8715.6700000000001</v>
      </c>
    </row>
    <row r="72" s="18" customFormat="1" ht="26.25" customHeight="1">
      <c r="A72" s="19">
        <v>55</v>
      </c>
      <c r="B72" s="32" t="s">
        <v>91</v>
      </c>
      <c r="C72" s="33"/>
      <c r="D72" s="34" t="s">
        <v>40</v>
      </c>
      <c r="E72" s="35">
        <v>1</v>
      </c>
      <c r="F72" s="24">
        <v>14393</v>
      </c>
      <c r="G72" s="25">
        <v>15500</v>
      </c>
      <c r="H72" s="25">
        <v>14817</v>
      </c>
      <c r="I72" s="36" t="s">
        <v>28</v>
      </c>
      <c r="J72" s="37">
        <f t="shared" si="0"/>
        <v>14903.333333333334</v>
      </c>
      <c r="K72" s="38">
        <f t="shared" si="1"/>
        <v>558.52693160968818</v>
      </c>
      <c r="L72" s="38">
        <f t="shared" si="2"/>
        <v>3.7476644930196028</v>
      </c>
      <c r="M72" s="37">
        <f t="shared" si="3"/>
        <v>14903.333333333332</v>
      </c>
      <c r="N72" s="39">
        <f t="shared" si="4"/>
        <v>14903.333333333332</v>
      </c>
      <c r="O72" s="39">
        <f t="shared" si="5"/>
        <v>14903.33</v>
      </c>
    </row>
    <row r="73" s="18" customFormat="1" ht="26.25" customHeight="1">
      <c r="A73" s="19">
        <v>56</v>
      </c>
      <c r="B73" s="32" t="s">
        <v>92</v>
      </c>
      <c r="C73" s="33"/>
      <c r="D73" s="34" t="s">
        <v>40</v>
      </c>
      <c r="E73" s="35">
        <v>1</v>
      </c>
      <c r="F73" s="24">
        <v>956</v>
      </c>
      <c r="G73" s="25">
        <v>1200</v>
      </c>
      <c r="H73" s="25">
        <v>984</v>
      </c>
      <c r="I73" s="36" t="s">
        <v>28</v>
      </c>
      <c r="J73" s="37">
        <f t="shared" si="0"/>
        <v>1046.6666666666667</v>
      </c>
      <c r="K73" s="38">
        <f t="shared" si="1"/>
        <v>133.52652670287404</v>
      </c>
      <c r="L73" s="38">
        <f t="shared" si="2"/>
        <v>12.757311468427455</v>
      </c>
      <c r="M73" s="37">
        <f t="shared" si="3"/>
        <v>1046.6666666666665</v>
      </c>
      <c r="N73" s="39">
        <f t="shared" si="4"/>
        <v>1046.6666666666665</v>
      </c>
      <c r="O73" s="39">
        <f t="shared" si="5"/>
        <v>1046.6700000000001</v>
      </c>
    </row>
    <row r="74" s="18" customFormat="1" ht="26.25" customHeight="1">
      <c r="A74" s="19">
        <v>57</v>
      </c>
      <c r="B74" s="32" t="s">
        <v>93</v>
      </c>
      <c r="C74" s="33"/>
      <c r="D74" s="34" t="s">
        <v>40</v>
      </c>
      <c r="E74" s="35">
        <v>1</v>
      </c>
      <c r="F74" s="24">
        <v>1389</v>
      </c>
      <c r="G74" s="25">
        <v>1500</v>
      </c>
      <c r="H74" s="24">
        <v>1430</v>
      </c>
      <c r="I74" s="36" t="s">
        <v>28</v>
      </c>
      <c r="J74" s="37">
        <f t="shared" ref="J74:J98" si="6">AVERAGE(F74:H74)</f>
        <v>1439.6666666666667</v>
      </c>
      <c r="K74" s="38">
        <f t="shared" ref="K74:K98" si="7">SQRT(((SUM((POWER(H74-J74,2)),(POWER(G74-J74,2)),(POWER(F74-J74,2)))/(COLUMNS(F74:H74)-1))))</f>
        <v>56.127830292407822</v>
      </c>
      <c r="L74" s="38">
        <f t="shared" ref="L74:L98" si="8">K74/J74*100</f>
        <v>3.8986684620797281</v>
      </c>
      <c r="M74" s="37">
        <f t="shared" ref="M74:M98" si="9">((E74/3)*(SUM(F74:H74)))</f>
        <v>1439.6666666666665</v>
      </c>
      <c r="N74" s="39">
        <f t="shared" ref="N74:N98" si="10">M74/E74</f>
        <v>1439.6666666666665</v>
      </c>
      <c r="O74" s="39">
        <f t="shared" ref="O74:O98" si="11">MROUND(N74,0.01)</f>
        <v>1439.6700000000001</v>
      </c>
    </row>
    <row r="75" s="18" customFormat="1" ht="26.25" customHeight="1">
      <c r="A75" s="19">
        <v>58</v>
      </c>
      <c r="B75" s="32" t="s">
        <v>94</v>
      </c>
      <c r="C75" s="33"/>
      <c r="D75" s="34" t="s">
        <v>40</v>
      </c>
      <c r="E75" s="35">
        <v>1</v>
      </c>
      <c r="F75" s="24">
        <v>17575</v>
      </c>
      <c r="G75" s="25">
        <v>19000</v>
      </c>
      <c r="H75" s="24">
        <v>18092</v>
      </c>
      <c r="I75" s="36" t="s">
        <v>28</v>
      </c>
      <c r="J75" s="37">
        <f t="shared" si="6"/>
        <v>18222.333333333332</v>
      </c>
      <c r="K75" s="38">
        <f t="shared" si="7"/>
        <v>721.38501047175453</v>
      </c>
      <c r="L75" s="38">
        <f t="shared" si="8"/>
        <v>3.9587960404179188</v>
      </c>
      <c r="M75" s="37">
        <f t="shared" si="9"/>
        <v>18222.333333333332</v>
      </c>
      <c r="N75" s="39">
        <f t="shared" si="10"/>
        <v>18222.333333333332</v>
      </c>
      <c r="O75" s="39">
        <f t="shared" si="11"/>
        <v>18222.330000000002</v>
      </c>
    </row>
    <row r="76" s="18" customFormat="1" ht="26.25" customHeight="1">
      <c r="A76" s="19">
        <v>59</v>
      </c>
      <c r="B76" s="32" t="s">
        <v>95</v>
      </c>
      <c r="C76" s="33"/>
      <c r="D76" s="34" t="s">
        <v>40</v>
      </c>
      <c r="E76" s="35">
        <v>1</v>
      </c>
      <c r="F76" s="24">
        <v>54934</v>
      </c>
      <c r="G76" s="25">
        <v>58800</v>
      </c>
      <c r="H76" s="24">
        <v>56550</v>
      </c>
      <c r="I76" s="36" t="s">
        <v>28</v>
      </c>
      <c r="J76" s="37">
        <f t="shared" si="6"/>
        <v>56761.333333333336</v>
      </c>
      <c r="K76" s="38">
        <f t="shared" si="7"/>
        <v>1941.6450070322671</v>
      </c>
      <c r="L76" s="38">
        <f t="shared" si="8"/>
        <v>3.4207177545141061</v>
      </c>
      <c r="M76" s="37">
        <f t="shared" si="9"/>
        <v>56761.333333333328</v>
      </c>
      <c r="N76" s="39">
        <f t="shared" si="10"/>
        <v>56761.333333333328</v>
      </c>
      <c r="O76" s="39">
        <f t="shared" si="11"/>
        <v>56761.330000000002</v>
      </c>
    </row>
    <row r="77" s="18" customFormat="1" ht="26.25" customHeight="1">
      <c r="A77" s="19">
        <v>60</v>
      </c>
      <c r="B77" s="32" t="s">
        <v>96</v>
      </c>
      <c r="C77" s="33"/>
      <c r="D77" s="34" t="s">
        <v>40</v>
      </c>
      <c r="E77" s="35">
        <v>1</v>
      </c>
      <c r="F77" s="24">
        <v>40026</v>
      </c>
      <c r="G77" s="25">
        <v>43200</v>
      </c>
      <c r="H77" s="24">
        <v>41203</v>
      </c>
      <c r="I77" s="36" t="s">
        <v>28</v>
      </c>
      <c r="J77" s="37">
        <f t="shared" si="6"/>
        <v>41476.333333333336</v>
      </c>
      <c r="K77" s="38">
        <f t="shared" si="7"/>
        <v>1604.5567404530552</v>
      </c>
      <c r="L77" s="38">
        <f t="shared" si="8"/>
        <v>3.8686079783323541</v>
      </c>
      <c r="M77" s="37">
        <f t="shared" si="9"/>
        <v>41476.333333333328</v>
      </c>
      <c r="N77" s="39">
        <f t="shared" si="10"/>
        <v>41476.333333333328</v>
      </c>
      <c r="O77" s="39">
        <f t="shared" si="11"/>
        <v>41476.330000000002</v>
      </c>
    </row>
    <row r="78" s="18" customFormat="1" ht="26.25" customHeight="1">
      <c r="A78" s="19">
        <v>61</v>
      </c>
      <c r="B78" s="32" t="s">
        <v>97</v>
      </c>
      <c r="C78" s="33"/>
      <c r="D78" s="34" t="s">
        <v>40</v>
      </c>
      <c r="E78" s="35">
        <v>1</v>
      </c>
      <c r="F78" s="24">
        <v>54060</v>
      </c>
      <c r="G78" s="25">
        <v>58200</v>
      </c>
      <c r="H78" s="24">
        <v>55650</v>
      </c>
      <c r="I78" s="36" t="s">
        <v>28</v>
      </c>
      <c r="J78" s="37">
        <f t="shared" si="6"/>
        <v>55970</v>
      </c>
      <c r="K78" s="38">
        <f t="shared" si="7"/>
        <v>2088.4683382804728</v>
      </c>
      <c r="L78" s="38">
        <f t="shared" si="8"/>
        <v>3.7314067148123513</v>
      </c>
      <c r="M78" s="37">
        <f t="shared" si="9"/>
        <v>55970</v>
      </c>
      <c r="N78" s="39">
        <f t="shared" si="10"/>
        <v>55970</v>
      </c>
      <c r="O78" s="39">
        <f t="shared" si="11"/>
        <v>55970</v>
      </c>
    </row>
    <row r="79" s="18" customFormat="1" ht="26.25" customHeight="1">
      <c r="A79" s="19">
        <v>62</v>
      </c>
      <c r="B79" s="32" t="s">
        <v>98</v>
      </c>
      <c r="C79" s="33"/>
      <c r="D79" s="34" t="s">
        <v>40</v>
      </c>
      <c r="E79" s="35">
        <v>1</v>
      </c>
      <c r="F79" s="24">
        <v>47124</v>
      </c>
      <c r="G79" s="25">
        <v>50150</v>
      </c>
      <c r="H79" s="24">
        <v>48510</v>
      </c>
      <c r="I79" s="36" t="s">
        <v>28</v>
      </c>
      <c r="J79" s="37">
        <f t="shared" si="6"/>
        <v>48594.666666666664</v>
      </c>
      <c r="K79" s="38">
        <f t="shared" si="7"/>
        <v>1514.7756709603352</v>
      </c>
      <c r="L79" s="38">
        <f t="shared" si="8"/>
        <v>3.1171644438902799</v>
      </c>
      <c r="M79" s="37">
        <f t="shared" si="9"/>
        <v>48594.666666666664</v>
      </c>
      <c r="N79" s="39">
        <f t="shared" si="10"/>
        <v>48594.666666666664</v>
      </c>
      <c r="O79" s="39">
        <f t="shared" si="11"/>
        <v>48594.669999999998</v>
      </c>
    </row>
    <row r="80" s="18" customFormat="1" ht="26.25" customHeight="1">
      <c r="A80" s="19">
        <v>63</v>
      </c>
      <c r="B80" s="32" t="s">
        <v>99</v>
      </c>
      <c r="C80" s="33"/>
      <c r="D80" s="34" t="s">
        <v>40</v>
      </c>
      <c r="E80" s="35">
        <v>1</v>
      </c>
      <c r="F80" s="24">
        <v>189937</v>
      </c>
      <c r="G80" s="25">
        <v>210000</v>
      </c>
      <c r="H80" s="24">
        <v>195524</v>
      </c>
      <c r="I80" s="36" t="s">
        <v>28</v>
      </c>
      <c r="J80" s="37">
        <f t="shared" si="6"/>
        <v>198487</v>
      </c>
      <c r="K80" s="38">
        <f t="shared" si="7"/>
        <v>10354.492696409612</v>
      </c>
      <c r="L80" s="38">
        <f t="shared" si="8"/>
        <v>5.2167107651431133</v>
      </c>
      <c r="M80" s="37">
        <f t="shared" si="9"/>
        <v>198487</v>
      </c>
      <c r="N80" s="39">
        <f t="shared" si="10"/>
        <v>198487</v>
      </c>
      <c r="O80" s="39">
        <f t="shared" si="11"/>
        <v>198487</v>
      </c>
    </row>
    <row r="81" s="18" customFormat="1" ht="26.25" customHeight="1">
      <c r="A81" s="19">
        <v>64</v>
      </c>
      <c r="B81" s="32" t="s">
        <v>100</v>
      </c>
      <c r="C81" s="33"/>
      <c r="D81" s="34" t="s">
        <v>40</v>
      </c>
      <c r="E81" s="35">
        <v>1</v>
      </c>
      <c r="F81" s="24">
        <v>29699</v>
      </c>
      <c r="G81" s="25">
        <v>32800</v>
      </c>
      <c r="H81" s="24">
        <v>30573</v>
      </c>
      <c r="I81" s="36" t="s">
        <v>28</v>
      </c>
      <c r="J81" s="37">
        <f t="shared" si="6"/>
        <v>31024</v>
      </c>
      <c r="K81" s="38">
        <f t="shared" si="7"/>
        <v>1598.9374596900279</v>
      </c>
      <c r="L81" s="38">
        <f t="shared" si="8"/>
        <v>5.1538726782169544</v>
      </c>
      <c r="M81" s="37">
        <f t="shared" si="9"/>
        <v>31024</v>
      </c>
      <c r="N81" s="39">
        <f t="shared" si="10"/>
        <v>31024</v>
      </c>
      <c r="O81" s="39">
        <f t="shared" si="11"/>
        <v>31024</v>
      </c>
    </row>
    <row r="82" s="18" customFormat="1" ht="26.25" customHeight="1">
      <c r="A82" s="19">
        <v>65</v>
      </c>
      <c r="B82" s="32" t="s">
        <v>101</v>
      </c>
      <c r="C82" s="33"/>
      <c r="D82" s="34" t="s">
        <v>40</v>
      </c>
      <c r="E82" s="35">
        <v>1</v>
      </c>
      <c r="F82" s="24">
        <v>37610</v>
      </c>
      <c r="G82" s="25">
        <v>40000</v>
      </c>
      <c r="H82" s="24">
        <v>38717</v>
      </c>
      <c r="I82" s="36" t="s">
        <v>28</v>
      </c>
      <c r="J82" s="37">
        <f t="shared" si="6"/>
        <v>38775.666666666664</v>
      </c>
      <c r="K82" s="38">
        <f t="shared" si="7"/>
        <v>1196.0795681447507</v>
      </c>
      <c r="L82" s="38">
        <f t="shared" si="8"/>
        <v>3.0846138080017989</v>
      </c>
      <c r="M82" s="37">
        <f t="shared" si="9"/>
        <v>38775.666666666664</v>
      </c>
      <c r="N82" s="39">
        <f t="shared" si="10"/>
        <v>38775.666666666664</v>
      </c>
      <c r="O82" s="39">
        <f t="shared" si="11"/>
        <v>38775.669999999998</v>
      </c>
    </row>
    <row r="83" s="18" customFormat="1" ht="26.25" customHeight="1">
      <c r="A83" s="19">
        <v>66</v>
      </c>
      <c r="B83" s="32" t="s">
        <v>102</v>
      </c>
      <c r="C83" s="33"/>
      <c r="D83" s="34" t="s">
        <v>40</v>
      </c>
      <c r="E83" s="35">
        <v>1</v>
      </c>
      <c r="F83" s="24">
        <v>540600</v>
      </c>
      <c r="G83" s="25">
        <v>560000</v>
      </c>
      <c r="H83" s="24">
        <v>556500</v>
      </c>
      <c r="I83" s="36" t="s">
        <v>28</v>
      </c>
      <c r="J83" s="37">
        <f t="shared" si="6"/>
        <v>552366.66666666663</v>
      </c>
      <c r="K83" s="38">
        <f t="shared" si="7"/>
        <v>10339.406817285668</v>
      </c>
      <c r="L83" s="38">
        <f t="shared" si="8"/>
        <v>1.871837574790719</v>
      </c>
      <c r="M83" s="37">
        <f t="shared" si="9"/>
        <v>552366.66666666663</v>
      </c>
      <c r="N83" s="39">
        <f t="shared" si="10"/>
        <v>552366.66666666663</v>
      </c>
      <c r="O83" s="39">
        <f t="shared" si="11"/>
        <v>552366.67000000004</v>
      </c>
    </row>
    <row r="84" s="18" customFormat="1" ht="26.25" customHeight="1">
      <c r="A84" s="19">
        <v>67</v>
      </c>
      <c r="B84" s="32" t="s">
        <v>103</v>
      </c>
      <c r="C84" s="33"/>
      <c r="D84" s="34" t="s">
        <v>40</v>
      </c>
      <c r="E84" s="35">
        <v>1</v>
      </c>
      <c r="F84" s="24">
        <v>132294</v>
      </c>
      <c r="G84" s="25">
        <v>140200</v>
      </c>
      <c r="H84" s="24">
        <v>136185</v>
      </c>
      <c r="I84" s="36" t="s">
        <v>28</v>
      </c>
      <c r="J84" s="37">
        <f t="shared" si="6"/>
        <v>136226.33333333334</v>
      </c>
      <c r="K84" s="38">
        <f t="shared" si="7"/>
        <v>3953.1620676786492</v>
      </c>
      <c r="L84" s="38">
        <f t="shared" si="8"/>
        <v>2.9019074146300512</v>
      </c>
      <c r="M84" s="37">
        <f t="shared" si="9"/>
        <v>136226.33333333331</v>
      </c>
      <c r="N84" s="39">
        <f t="shared" si="10"/>
        <v>136226.33333333331</v>
      </c>
      <c r="O84" s="39">
        <f t="shared" si="11"/>
        <v>136226.33000000002</v>
      </c>
    </row>
    <row r="85" s="18" customFormat="1" ht="26.25" customHeight="1">
      <c r="A85" s="19">
        <v>68</v>
      </c>
      <c r="B85" s="32" t="s">
        <v>104</v>
      </c>
      <c r="C85" s="33"/>
      <c r="D85" s="34" t="s">
        <v>40</v>
      </c>
      <c r="E85" s="35">
        <v>1</v>
      </c>
      <c r="F85" s="24">
        <v>26185</v>
      </c>
      <c r="G85" s="25">
        <v>28200</v>
      </c>
      <c r="H85" s="24">
        <v>26956</v>
      </c>
      <c r="I85" s="36" t="s">
        <v>28</v>
      </c>
      <c r="J85" s="37">
        <f t="shared" si="6"/>
        <v>27113.666666666668</v>
      </c>
      <c r="K85" s="38">
        <f t="shared" si="7"/>
        <v>1016.710545501193</v>
      </c>
      <c r="L85" s="38">
        <f t="shared" si="8"/>
        <v>3.7498083826158748</v>
      </c>
      <c r="M85" s="37">
        <f t="shared" si="9"/>
        <v>27113.666666666664</v>
      </c>
      <c r="N85" s="39">
        <f t="shared" si="10"/>
        <v>27113.666666666664</v>
      </c>
      <c r="O85" s="39">
        <f t="shared" si="11"/>
        <v>27113.670000000002</v>
      </c>
    </row>
    <row r="86" s="18" customFormat="1" ht="26.25" customHeight="1">
      <c r="A86" s="19">
        <v>69</v>
      </c>
      <c r="B86" s="32" t="s">
        <v>105</v>
      </c>
      <c r="C86" s="33"/>
      <c r="D86" s="34" t="s">
        <v>40</v>
      </c>
      <c r="E86" s="35">
        <v>1</v>
      </c>
      <c r="F86" s="24">
        <v>24174</v>
      </c>
      <c r="G86" s="25">
        <v>26150</v>
      </c>
      <c r="H86" s="24">
        <v>24885</v>
      </c>
      <c r="I86" s="36" t="s">
        <v>28</v>
      </c>
      <c r="J86" s="37">
        <f t="shared" si="6"/>
        <v>25069.666666666668</v>
      </c>
      <c r="K86" s="38">
        <f t="shared" si="7"/>
        <v>1000.8597970411906</v>
      </c>
      <c r="L86" s="38">
        <f t="shared" si="8"/>
        <v>3.992313939985336</v>
      </c>
      <c r="M86" s="37">
        <f t="shared" si="9"/>
        <v>25069.666666666664</v>
      </c>
      <c r="N86" s="39">
        <f t="shared" si="10"/>
        <v>25069.666666666664</v>
      </c>
      <c r="O86" s="39">
        <f t="shared" si="11"/>
        <v>25069.670000000002</v>
      </c>
    </row>
    <row r="87" s="18" customFormat="1" ht="26.25" customHeight="1">
      <c r="A87" s="19">
        <v>70</v>
      </c>
      <c r="B87" s="32" t="s">
        <v>37</v>
      </c>
      <c r="C87" s="33"/>
      <c r="D87" s="34" t="s">
        <v>38</v>
      </c>
      <c r="E87" s="35">
        <v>1</v>
      </c>
      <c r="F87" s="24">
        <v>734</v>
      </c>
      <c r="G87" s="25">
        <v>990</v>
      </c>
      <c r="H87" s="24">
        <v>756</v>
      </c>
      <c r="I87" s="36" t="s">
        <v>28</v>
      </c>
      <c r="J87" s="37">
        <f t="shared" si="6"/>
        <v>826.66666666666663</v>
      </c>
      <c r="K87" s="38">
        <f t="shared" si="7"/>
        <v>141.87788176221596</v>
      </c>
      <c r="L87" s="38">
        <f t="shared" si="8"/>
        <v>17.162646987364834</v>
      </c>
      <c r="M87" s="37">
        <f t="shared" si="9"/>
        <v>826.66666666666663</v>
      </c>
      <c r="N87" s="39">
        <f t="shared" si="10"/>
        <v>826.66666666666663</v>
      </c>
      <c r="O87" s="39">
        <f t="shared" si="11"/>
        <v>826.67000000000007</v>
      </c>
    </row>
    <row r="88" s="18" customFormat="1" ht="26.25" customHeight="1">
      <c r="A88" s="19">
        <v>71</v>
      </c>
      <c r="B88" s="32" t="s">
        <v>39</v>
      </c>
      <c r="C88" s="33"/>
      <c r="D88" s="34" t="s">
        <v>40</v>
      </c>
      <c r="E88" s="35">
        <v>1</v>
      </c>
      <c r="F88" s="24">
        <v>23990</v>
      </c>
      <c r="G88" s="25">
        <v>27590</v>
      </c>
      <c r="H88" s="24">
        <v>24696</v>
      </c>
      <c r="I88" s="36" t="s">
        <v>28</v>
      </c>
      <c r="J88" s="37">
        <f t="shared" si="6"/>
        <v>25425.333333333332</v>
      </c>
      <c r="K88" s="38">
        <f t="shared" si="7"/>
        <v>1907.601985041254</v>
      </c>
      <c r="L88" s="38">
        <f t="shared" si="8"/>
        <v>7.5027609669145763</v>
      </c>
      <c r="M88" s="37">
        <f t="shared" si="9"/>
        <v>25425.333333333332</v>
      </c>
      <c r="N88" s="39">
        <f t="shared" si="10"/>
        <v>25425.333333333332</v>
      </c>
      <c r="O88" s="39">
        <f t="shared" si="11"/>
        <v>25425.330000000002</v>
      </c>
    </row>
    <row r="89" s="18" customFormat="1" ht="26.25" customHeight="1">
      <c r="A89" s="19">
        <v>72</v>
      </c>
      <c r="B89" s="32" t="s">
        <v>41</v>
      </c>
      <c r="C89" s="33"/>
      <c r="D89" s="34" t="s">
        <v>40</v>
      </c>
      <c r="E89" s="35">
        <v>1</v>
      </c>
      <c r="F89" s="24">
        <v>7874</v>
      </c>
      <c r="G89" s="25">
        <v>9320</v>
      </c>
      <c r="H89" s="24">
        <v>8106</v>
      </c>
      <c r="I89" s="36" t="s">
        <v>28</v>
      </c>
      <c r="J89" s="37">
        <f t="shared" si="6"/>
        <v>8433.3333333333339</v>
      </c>
      <c r="K89" s="38">
        <f t="shared" si="7"/>
        <v>776.58826499846964</v>
      </c>
      <c r="L89" s="38">
        <f t="shared" si="8"/>
        <v>9.208556501958137</v>
      </c>
      <c r="M89" s="37">
        <f t="shared" si="9"/>
        <v>8433.3333333333321</v>
      </c>
      <c r="N89" s="39">
        <f t="shared" si="10"/>
        <v>8433.3333333333321</v>
      </c>
      <c r="O89" s="39">
        <f t="shared" si="11"/>
        <v>8433.3299999999999</v>
      </c>
    </row>
    <row r="90" s="18" customFormat="1" ht="26.25" customHeight="1">
      <c r="A90" s="19">
        <v>73</v>
      </c>
      <c r="B90" s="32" t="s">
        <v>42</v>
      </c>
      <c r="C90" s="33"/>
      <c r="D90" s="34" t="s">
        <v>40</v>
      </c>
      <c r="E90" s="35">
        <v>1</v>
      </c>
      <c r="F90" s="24">
        <v>25500</v>
      </c>
      <c r="G90" s="25">
        <v>27450</v>
      </c>
      <c r="H90" s="24">
        <v>26250</v>
      </c>
      <c r="I90" s="36" t="s">
        <v>28</v>
      </c>
      <c r="J90" s="37">
        <f t="shared" si="6"/>
        <v>26400</v>
      </c>
      <c r="K90" s="38">
        <f t="shared" si="7"/>
        <v>983.61577864530011</v>
      </c>
      <c r="L90" s="38">
        <f t="shared" si="8"/>
        <v>3.7258173433534094</v>
      </c>
      <c r="M90" s="37">
        <f t="shared" si="9"/>
        <v>26400</v>
      </c>
      <c r="N90" s="39">
        <f t="shared" si="10"/>
        <v>26400</v>
      </c>
      <c r="O90" s="39">
        <f t="shared" si="11"/>
        <v>26400</v>
      </c>
    </row>
    <row r="91" s="18" customFormat="1" ht="26.25" customHeight="1">
      <c r="A91" s="19">
        <v>74</v>
      </c>
      <c r="B91" s="32" t="s">
        <v>51</v>
      </c>
      <c r="C91" s="33"/>
      <c r="D91" s="34" t="s">
        <v>40</v>
      </c>
      <c r="E91" s="35">
        <v>1</v>
      </c>
      <c r="F91" s="24">
        <v>5100</v>
      </c>
      <c r="G91" s="25">
        <v>5990</v>
      </c>
      <c r="H91" s="24">
        <v>5000</v>
      </c>
      <c r="I91" s="36" t="s">
        <v>28</v>
      </c>
      <c r="J91" s="37">
        <f t="shared" si="6"/>
        <v>5363.333333333333</v>
      </c>
      <c r="K91" s="38">
        <f t="shared" si="7"/>
        <v>545.00764520631571</v>
      </c>
      <c r="L91" s="38">
        <f t="shared" si="8"/>
        <v>10.161733596140133</v>
      </c>
      <c r="M91" s="37">
        <f t="shared" si="9"/>
        <v>5363.333333333333</v>
      </c>
      <c r="N91" s="39">
        <f t="shared" si="10"/>
        <v>5363.333333333333</v>
      </c>
      <c r="O91" s="39">
        <f t="shared" si="11"/>
        <v>5363.3299999999999</v>
      </c>
    </row>
    <row r="92" s="18" customFormat="1" ht="39" customHeight="1">
      <c r="A92" s="19">
        <v>75</v>
      </c>
      <c r="B92" s="32" t="s">
        <v>66</v>
      </c>
      <c r="C92" s="33"/>
      <c r="D92" s="34" t="s">
        <v>40</v>
      </c>
      <c r="E92" s="35">
        <v>1</v>
      </c>
      <c r="F92" s="24">
        <v>69945</v>
      </c>
      <c r="G92" s="25">
        <v>77180</v>
      </c>
      <c r="H92" s="24">
        <v>72003</v>
      </c>
      <c r="I92" s="36" t="s">
        <v>28</v>
      </c>
      <c r="J92" s="37">
        <f t="shared" si="6"/>
        <v>73042.666666666672</v>
      </c>
      <c r="K92" s="38">
        <f t="shared" si="7"/>
        <v>3727.8661903739694</v>
      </c>
      <c r="L92" s="38">
        <f t="shared" si="8"/>
        <v>5.1036830396489297</v>
      </c>
      <c r="M92" s="37">
        <f t="shared" si="9"/>
        <v>73042.666666666657</v>
      </c>
      <c r="N92" s="39">
        <f t="shared" si="10"/>
        <v>73042.666666666657</v>
      </c>
      <c r="O92" s="39">
        <f t="shared" si="11"/>
        <v>73042.669999999998</v>
      </c>
    </row>
    <row r="93" s="18" customFormat="1" ht="26.25" customHeight="1">
      <c r="A93" s="19">
        <v>76</v>
      </c>
      <c r="B93" s="32" t="s">
        <v>106</v>
      </c>
      <c r="C93" s="33"/>
      <c r="D93" s="34" t="s">
        <v>40</v>
      </c>
      <c r="E93" s="35">
        <v>1</v>
      </c>
      <c r="F93" s="24">
        <v>64685</v>
      </c>
      <c r="G93" s="25">
        <v>68900</v>
      </c>
      <c r="H93" s="24">
        <v>66588</v>
      </c>
      <c r="I93" s="36" t="s">
        <v>28</v>
      </c>
      <c r="J93" s="37">
        <f t="shared" si="6"/>
        <v>66724.333333333328</v>
      </c>
      <c r="K93" s="38">
        <f t="shared" si="7"/>
        <v>2110.8046648928303</v>
      </c>
      <c r="L93" s="38">
        <f t="shared" si="8"/>
        <v>3.1634705952743336</v>
      </c>
      <c r="M93" s="37">
        <f t="shared" si="9"/>
        <v>66724.333333333328</v>
      </c>
      <c r="N93" s="39">
        <f t="shared" si="10"/>
        <v>66724.333333333328</v>
      </c>
      <c r="O93" s="39">
        <f t="shared" si="11"/>
        <v>66724.330000000002</v>
      </c>
    </row>
    <row r="94" s="18" customFormat="1" ht="26.25" customHeight="1">
      <c r="A94" s="19">
        <v>77</v>
      </c>
      <c r="B94" s="32" t="s">
        <v>67</v>
      </c>
      <c r="C94" s="33"/>
      <c r="D94" s="34" t="s">
        <v>40</v>
      </c>
      <c r="E94" s="35">
        <v>1</v>
      </c>
      <c r="F94" s="24">
        <v>23880</v>
      </c>
      <c r="G94" s="25">
        <v>28000</v>
      </c>
      <c r="H94" s="24">
        <v>24583</v>
      </c>
      <c r="I94" s="36" t="s">
        <v>28</v>
      </c>
      <c r="J94" s="37">
        <f t="shared" si="6"/>
        <v>25487.666666666668</v>
      </c>
      <c r="K94" s="38">
        <f t="shared" si="7"/>
        <v>2203.9547031037941</v>
      </c>
      <c r="L94" s="38">
        <f t="shared" si="8"/>
        <v>8.6471418977955121</v>
      </c>
      <c r="M94" s="37">
        <f t="shared" si="9"/>
        <v>25487.666666666664</v>
      </c>
      <c r="N94" s="39">
        <f t="shared" si="10"/>
        <v>25487.666666666664</v>
      </c>
      <c r="O94" s="39">
        <f t="shared" si="11"/>
        <v>25487.670000000002</v>
      </c>
    </row>
    <row r="95" s="18" customFormat="1" ht="26.25" customHeight="1">
      <c r="A95" s="19">
        <v>78</v>
      </c>
      <c r="B95" s="32" t="s">
        <v>84</v>
      </c>
      <c r="C95" s="33"/>
      <c r="D95" s="34" t="s">
        <v>40</v>
      </c>
      <c r="E95" s="35">
        <v>1</v>
      </c>
      <c r="F95" s="24">
        <v>77847</v>
      </c>
      <c r="G95" s="25">
        <v>83500</v>
      </c>
      <c r="H95" s="24">
        <v>80137</v>
      </c>
      <c r="I95" s="36" t="s">
        <v>28</v>
      </c>
      <c r="J95" s="37">
        <f t="shared" si="6"/>
        <v>80494.666666666672</v>
      </c>
      <c r="K95" s="38">
        <f t="shared" si="7"/>
        <v>2843.4215890953164</v>
      </c>
      <c r="L95" s="38">
        <f t="shared" si="8"/>
        <v>3.5324347647404997</v>
      </c>
      <c r="M95" s="37">
        <f t="shared" si="9"/>
        <v>80494.666666666657</v>
      </c>
      <c r="N95" s="39">
        <f t="shared" si="10"/>
        <v>80494.666666666657</v>
      </c>
      <c r="O95" s="39">
        <f t="shared" si="11"/>
        <v>80494.669999999998</v>
      </c>
    </row>
    <row r="96" s="18" customFormat="1" ht="26.25" customHeight="1">
      <c r="A96" s="19">
        <v>79</v>
      </c>
      <c r="B96" s="32" t="s">
        <v>85</v>
      </c>
      <c r="C96" s="33"/>
      <c r="D96" s="34" t="s">
        <v>40</v>
      </c>
      <c r="E96" s="35">
        <v>1</v>
      </c>
      <c r="F96" s="24">
        <v>307447</v>
      </c>
      <c r="G96" s="25">
        <v>352000</v>
      </c>
      <c r="H96" s="24">
        <v>316490</v>
      </c>
      <c r="I96" s="36" t="s">
        <v>28</v>
      </c>
      <c r="J96" s="37">
        <f t="shared" si="6"/>
        <v>325312.33333333331</v>
      </c>
      <c r="K96" s="38">
        <f t="shared" si="7"/>
        <v>23550.321151384185</v>
      </c>
      <c r="L96" s="38">
        <f t="shared" si="8"/>
        <v>7.2392955133530705</v>
      </c>
      <c r="M96" s="37">
        <f t="shared" si="9"/>
        <v>325312.33333333331</v>
      </c>
      <c r="N96" s="39">
        <f t="shared" si="10"/>
        <v>325312.33333333331</v>
      </c>
      <c r="O96" s="39">
        <f t="shared" si="11"/>
        <v>325312.33000000002</v>
      </c>
    </row>
    <row r="97" s="18" customFormat="1" ht="26.25" customHeight="1">
      <c r="A97" s="19">
        <v>80</v>
      </c>
      <c r="B97" s="32" t="s">
        <v>51</v>
      </c>
      <c r="C97" s="33"/>
      <c r="D97" s="34" t="s">
        <v>107</v>
      </c>
      <c r="E97" s="35">
        <v>1</v>
      </c>
      <c r="F97" s="24">
        <v>5100</v>
      </c>
      <c r="G97" s="25">
        <v>5990</v>
      </c>
      <c r="H97" s="25">
        <v>5250</v>
      </c>
      <c r="I97" s="36" t="s">
        <v>28</v>
      </c>
      <c r="J97" s="37">
        <f t="shared" si="6"/>
        <v>5446.666666666667</v>
      </c>
      <c r="K97" s="38">
        <f t="shared" si="7"/>
        <v>476.48014998878318</v>
      </c>
      <c r="L97" s="38">
        <f t="shared" si="8"/>
        <v>8.7481055689495069</v>
      </c>
      <c r="M97" s="37">
        <f t="shared" si="9"/>
        <v>5446.6666666666661</v>
      </c>
      <c r="N97" s="39">
        <f t="shared" si="10"/>
        <v>5446.6666666666661</v>
      </c>
      <c r="O97" s="39">
        <f t="shared" si="11"/>
        <v>5446.6700000000001</v>
      </c>
    </row>
    <row r="98" s="18" customFormat="1" ht="26.25" customHeight="1">
      <c r="A98" s="19">
        <v>81</v>
      </c>
      <c r="B98" s="32" t="s">
        <v>108</v>
      </c>
      <c r="C98" s="33"/>
      <c r="D98" s="34" t="s">
        <v>107</v>
      </c>
      <c r="E98" s="35">
        <v>1</v>
      </c>
      <c r="F98" s="24">
        <v>796</v>
      </c>
      <c r="G98" s="25">
        <v>900</v>
      </c>
      <c r="H98" s="25">
        <v>819</v>
      </c>
      <c r="I98" s="36" t="s">
        <v>28</v>
      </c>
      <c r="J98" s="37">
        <f t="shared" si="6"/>
        <v>838.33333333333337</v>
      </c>
      <c r="K98" s="38">
        <f t="shared" si="7"/>
        <v>54.629052099897663</v>
      </c>
      <c r="L98" s="38">
        <f t="shared" si="8"/>
        <v>6.5163879244410721</v>
      </c>
      <c r="M98" s="37">
        <f t="shared" si="9"/>
        <v>838.33333333333326</v>
      </c>
      <c r="N98" s="39">
        <f t="shared" si="10"/>
        <v>838.33333333333326</v>
      </c>
      <c r="O98" s="39">
        <f t="shared" si="11"/>
        <v>838.33000000000004</v>
      </c>
    </row>
    <row r="99" s="40" customFormat="1" ht="40.5" customHeight="1">
      <c r="A99" s="41" t="s">
        <v>109</v>
      </c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3">
        <f>SUM(O10:O98)</f>
        <v>5607521.3799999999</v>
      </c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</row>
    <row r="100" ht="26.25" customHeight="1">
      <c r="A100" s="45" t="s">
        <v>110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6"/>
      <c r="M100" s="47"/>
      <c r="N100" s="47"/>
      <c r="O100" s="47"/>
    </row>
    <row r="101" s="18" customFormat="1" ht="123" customHeight="1">
      <c r="A101" s="45" t="s">
        <v>111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="9" customFormat="1" ht="21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="9" customFormat="1" ht="30" customHeight="1">
      <c r="A103" s="48"/>
      <c r="B103" s="49"/>
      <c r="C103" s="48"/>
      <c r="D103" s="50"/>
      <c r="E103" s="50"/>
      <c r="F103" s="50"/>
      <c r="G103" s="50"/>
      <c r="H103" s="51"/>
      <c r="I103" s="50"/>
      <c r="J103" s="50"/>
      <c r="K103" s="50"/>
      <c r="L103" s="50"/>
      <c r="M103" s="50"/>
      <c r="N103" s="50"/>
      <c r="O103" s="50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="9" customFormat="1" ht="28.5" customHeight="1">
      <c r="A104" s="48"/>
      <c r="B104" s="49"/>
      <c r="C104" s="48"/>
      <c r="D104" s="50"/>
      <c r="E104" s="50"/>
      <c r="F104" s="50"/>
      <c r="G104" s="50"/>
      <c r="H104" s="51"/>
      <c r="I104" s="50"/>
      <c r="J104" s="50"/>
      <c r="K104" s="50"/>
      <c r="L104" s="50"/>
      <c r="M104" s="50"/>
      <c r="N104" s="50"/>
      <c r="O104" s="50"/>
    </row>
    <row r="105" s="9" customFormat="1" ht="29.25" customHeight="1">
      <c r="A105" s="48"/>
      <c r="B105" s="49"/>
      <c r="C105" s="48"/>
      <c r="D105" s="50"/>
      <c r="E105" s="50"/>
      <c r="F105" s="50"/>
      <c r="G105" s="50"/>
      <c r="H105" s="51"/>
      <c r="I105" s="50"/>
      <c r="J105" s="50"/>
      <c r="K105" s="50"/>
      <c r="L105" s="50"/>
      <c r="M105" s="50"/>
      <c r="N105" s="50"/>
      <c r="O105" s="50"/>
    </row>
    <row r="106" ht="21" customHeight="1"/>
  </sheetData>
  <autoFilter ref="A9:AB9"/>
  <mergeCells count="21">
    <mergeCell ref="A1:O1"/>
    <mergeCell ref="A2:O2"/>
    <mergeCell ref="A3:O3"/>
    <mergeCell ref="A4:O4"/>
    <mergeCell ref="A5:O5"/>
    <mergeCell ref="A6:O6"/>
    <mergeCell ref="A7:A9"/>
    <mergeCell ref="B7:C7"/>
    <mergeCell ref="D7:O7"/>
    <mergeCell ref="B8:B9"/>
    <mergeCell ref="C8:C9"/>
    <mergeCell ref="D8:D9"/>
    <mergeCell ref="E8:E9"/>
    <mergeCell ref="F8:H8"/>
    <mergeCell ref="J8:L8"/>
    <mergeCell ref="M8:O8"/>
    <mergeCell ref="A17:O17"/>
    <mergeCell ref="A99:N99"/>
    <mergeCell ref="A100:K100"/>
    <mergeCell ref="A101:O101"/>
    <mergeCell ref="A102:M102"/>
  </mergeCells>
  <printOptions headings="0" gridLines="0"/>
  <pageMargins left="0.19685039370078738" right="0.19685039370078738" top="0.86614173228346458" bottom="0.15748031496062992" header="0.51181102362204722" footer="0.51181102362204722"/>
  <pageSetup paperSize="9" scale="48" fitToWidth="1" fitToHeight="1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topLeftCell="A7" zoomScale="70" workbookViewId="0">
      <selection activeCell="J11" activeCellId="0" sqref="J11"/>
    </sheetView>
  </sheetViews>
  <sheetFormatPr defaultColWidth="9.140625" defaultRowHeight="14.25"/>
  <cols>
    <col customWidth="1" min="1" max="1" style="1" width="5.140625"/>
    <col customWidth="1" min="2" max="2" style="2" width="40.7109375"/>
    <col customWidth="1" min="3" max="3" style="1" width="15"/>
    <col customWidth="1" min="4" max="4" style="1" width="14"/>
    <col customWidth="1" min="5" max="5" style="1" width="13.140625"/>
    <col customWidth="1" min="6" max="6" style="1" width="15.42578125"/>
    <col customWidth="1" min="7" max="7" style="1" width="15.28515625"/>
    <col customWidth="1" min="8" max="8" style="2" width="15.42578125"/>
    <col min="9" max="9" style="1" width="9.140625"/>
    <col customWidth="1" min="10" max="10" style="1" width="17.85546875"/>
    <col customWidth="1" min="11" max="11" style="1" width="15.42578125"/>
    <col customWidth="1" min="12" max="12" style="1" width="14.42578125"/>
    <col customWidth="1" min="13" max="13" style="1" width="21.7109375"/>
    <col customWidth="1" min="14" max="14" style="1" width="15.7109375"/>
    <col customWidth="1" min="15" max="15" style="1" width="16.28515625"/>
    <col customWidth="1" min="16" max="16" style="1" width="14.7109375"/>
    <col customWidth="1" min="17" max="17" style="1" width="12.140625"/>
    <col min="18" max="16384" style="1" width="9.140625"/>
  </cols>
  <sheetData>
    <row r="1" s="3" customFormat="1" ht="30.75" customHeight="1">
      <c r="A1" s="4" t="s">
        <v>112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15">
      <c r="A2" s="5" t="s">
        <v>113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1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="1" customFormat="1" ht="15.75" customHeight="1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="1" customFormat="1" ht="15.75" customHeight="1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="9" customFormat="1" ht="36" customHeight="1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="9" customFormat="1" ht="38.25" customHeight="1">
      <c r="A7" s="11" t="s">
        <v>6</v>
      </c>
      <c r="B7" s="12" t="s">
        <v>7</v>
      </c>
      <c r="C7" s="12"/>
      <c r="D7" s="12" t="s">
        <v>8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ht="53.25" customHeight="1">
      <c r="A8" s="11"/>
      <c r="B8" s="13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/>
      <c r="H8" s="11"/>
      <c r="I8" s="11"/>
      <c r="J8" s="14" t="s">
        <v>14</v>
      </c>
      <c r="K8" s="14"/>
      <c r="L8" s="14"/>
      <c r="M8" s="15" t="s">
        <v>15</v>
      </c>
      <c r="N8" s="15"/>
      <c r="O8" s="15"/>
    </row>
    <row r="9" ht="210.75" customHeight="1">
      <c r="A9" s="11"/>
      <c r="B9" s="13"/>
      <c r="C9" s="11"/>
      <c r="D9" s="11"/>
      <c r="E9" s="11"/>
      <c r="F9" s="15" t="s">
        <v>114</v>
      </c>
      <c r="G9" s="15" t="s">
        <v>17</v>
      </c>
      <c r="H9" s="16" t="s">
        <v>18</v>
      </c>
      <c r="I9" s="15" t="s">
        <v>19</v>
      </c>
      <c r="J9" s="15" t="s">
        <v>20</v>
      </c>
      <c r="K9" s="15" t="s">
        <v>21</v>
      </c>
      <c r="L9" s="17" t="s">
        <v>22</v>
      </c>
      <c r="M9" s="17" t="s">
        <v>23</v>
      </c>
      <c r="N9" s="17" t="s">
        <v>24</v>
      </c>
      <c r="O9" s="17" t="s">
        <v>25</v>
      </c>
    </row>
    <row r="10" s="18" customFormat="1" ht="26.25" customHeight="1">
      <c r="A10" s="19">
        <v>1</v>
      </c>
      <c r="B10" s="20" t="s">
        <v>26</v>
      </c>
      <c r="C10" s="21"/>
      <c r="D10" s="22" t="s">
        <v>27</v>
      </c>
      <c r="E10" s="23">
        <v>1</v>
      </c>
      <c r="F10" s="24">
        <v>3570</v>
      </c>
      <c r="G10" s="25">
        <v>3527</v>
      </c>
      <c r="H10" s="25">
        <v>3675</v>
      </c>
      <c r="I10" s="26" t="s">
        <v>28</v>
      </c>
      <c r="J10" s="27">
        <f t="shared" ref="J10:J16" si="12">AVERAGE(F10:H10)</f>
        <v>3590.6666666666665</v>
      </c>
      <c r="K10" s="28">
        <f t="shared" ref="K10:K16" si="13">SQRT(((SUM((POWER(H10-J10,2)),(POWER(G10-J10,2)),(POWER(F10-J10,2)))/(COLUMNS(F10:H10)-1))))</f>
        <v>76.133654406795245</v>
      </c>
      <c r="L10" s="28">
        <f t="shared" ref="L10:L16" si="14">K10/J10*100</f>
        <v>2.1203208616820066</v>
      </c>
      <c r="M10" s="27">
        <f t="shared" ref="M10:M16" si="15">((E10/3)*(SUM(F10:H10)))</f>
        <v>3590.6666666666665</v>
      </c>
      <c r="N10" s="29">
        <f t="shared" ref="N10:N16" si="16">M10/E10</f>
        <v>3590.6666666666665</v>
      </c>
      <c r="O10" s="29">
        <f t="shared" ref="O10:O16" si="17">MROUND(N10,0.01)</f>
        <v>3590.6700000000001</v>
      </c>
    </row>
    <row r="11" s="18" customFormat="1" ht="33.75" customHeight="1">
      <c r="A11" s="19">
        <v>2</v>
      </c>
      <c r="B11" s="20" t="s">
        <v>29</v>
      </c>
      <c r="C11" s="21"/>
      <c r="D11" s="22" t="s">
        <v>27</v>
      </c>
      <c r="E11" s="23">
        <v>1</v>
      </c>
      <c r="F11" s="24">
        <v>5100</v>
      </c>
      <c r="G11" s="25">
        <v>5357</v>
      </c>
      <c r="H11" s="25">
        <v>5250</v>
      </c>
      <c r="I11" s="26" t="s">
        <v>28</v>
      </c>
      <c r="J11" s="27">
        <f t="shared" si="12"/>
        <v>5235.666666666667</v>
      </c>
      <c r="K11" s="28">
        <f t="shared" si="13"/>
        <v>129.09815387267679</v>
      </c>
      <c r="L11" s="28">
        <f t="shared" si="14"/>
        <v>2.4657443281214131</v>
      </c>
      <c r="M11" s="27">
        <f t="shared" si="15"/>
        <v>5235.6666666666661</v>
      </c>
      <c r="N11" s="29">
        <f t="shared" si="16"/>
        <v>5235.6666666666661</v>
      </c>
      <c r="O11" s="29">
        <f t="shared" si="17"/>
        <v>5235.6700000000001</v>
      </c>
    </row>
    <row r="12" s="18" customFormat="1" ht="26.25" customHeight="1">
      <c r="A12" s="19">
        <v>3</v>
      </c>
      <c r="B12" s="20" t="s">
        <v>30</v>
      </c>
      <c r="C12" s="21"/>
      <c r="D12" s="22" t="s">
        <v>31</v>
      </c>
      <c r="E12" s="23">
        <v>1</v>
      </c>
      <c r="F12" s="24">
        <v>7140</v>
      </c>
      <c r="G12" s="25">
        <v>7498</v>
      </c>
      <c r="H12" s="25">
        <v>7350</v>
      </c>
      <c r="I12" s="26" t="s">
        <v>28</v>
      </c>
      <c r="J12" s="27">
        <f t="shared" si="12"/>
        <v>7329.333333333333</v>
      </c>
      <c r="K12" s="28">
        <f t="shared" si="13"/>
        <v>179.89256052803665</v>
      </c>
      <c r="L12" s="28">
        <f t="shared" si="14"/>
        <v>2.4544191449159083</v>
      </c>
      <c r="M12" s="27">
        <f t="shared" si="15"/>
        <v>7329.333333333333</v>
      </c>
      <c r="N12" s="29">
        <f t="shared" si="16"/>
        <v>7329.333333333333</v>
      </c>
      <c r="O12" s="29">
        <f t="shared" si="17"/>
        <v>7329.3299999999999</v>
      </c>
    </row>
    <row r="13" s="18" customFormat="1" ht="26.25" customHeight="1">
      <c r="A13" s="19">
        <v>4</v>
      </c>
      <c r="B13" s="20" t="s">
        <v>32</v>
      </c>
      <c r="C13" s="21"/>
      <c r="D13" s="22" t="s">
        <v>31</v>
      </c>
      <c r="E13" s="23">
        <v>1</v>
      </c>
      <c r="F13" s="24">
        <v>14280</v>
      </c>
      <c r="G13" s="25">
        <v>14280</v>
      </c>
      <c r="H13" s="25">
        <v>14700</v>
      </c>
      <c r="I13" s="26" t="s">
        <v>28</v>
      </c>
      <c r="J13" s="27">
        <f t="shared" si="12"/>
        <v>14420</v>
      </c>
      <c r="K13" s="28">
        <f t="shared" si="13"/>
        <v>242.48711305964281</v>
      </c>
      <c r="L13" s="28">
        <f t="shared" si="14"/>
        <v>1.6816027257950263</v>
      </c>
      <c r="M13" s="27">
        <f t="shared" si="15"/>
        <v>14420</v>
      </c>
      <c r="N13" s="29">
        <f t="shared" si="16"/>
        <v>14420</v>
      </c>
      <c r="O13" s="29">
        <f t="shared" si="17"/>
        <v>14420</v>
      </c>
    </row>
    <row r="14" s="18" customFormat="1" ht="26.25" customHeight="1">
      <c r="A14" s="19">
        <v>5</v>
      </c>
      <c r="B14" s="20" t="s">
        <v>33</v>
      </c>
      <c r="C14" s="21"/>
      <c r="D14" s="22" t="s">
        <v>31</v>
      </c>
      <c r="E14" s="23">
        <v>1</v>
      </c>
      <c r="F14" s="24">
        <v>79815</v>
      </c>
      <c r="G14" s="25">
        <v>83216</v>
      </c>
      <c r="H14" s="25">
        <v>82163</v>
      </c>
      <c r="I14" s="26" t="s">
        <v>28</v>
      </c>
      <c r="J14" s="27">
        <f t="shared" si="12"/>
        <v>81731.333333333328</v>
      </c>
      <c r="K14" s="28">
        <f t="shared" si="13"/>
        <v>1741.1066404253741</v>
      </c>
      <c r="L14" s="28">
        <f t="shared" si="14"/>
        <v>2.1302804804669453</v>
      </c>
      <c r="M14" s="27">
        <f t="shared" si="15"/>
        <v>81731.333333333328</v>
      </c>
      <c r="N14" s="29">
        <f t="shared" si="16"/>
        <v>81731.333333333328</v>
      </c>
      <c r="O14" s="29">
        <f t="shared" si="17"/>
        <v>81731.330000000002</v>
      </c>
    </row>
    <row r="15" s="18" customFormat="1" ht="36" customHeight="1">
      <c r="A15" s="19">
        <v>6</v>
      </c>
      <c r="B15" s="20" t="s">
        <v>34</v>
      </c>
      <c r="C15" s="21"/>
      <c r="D15" s="22" t="s">
        <v>31</v>
      </c>
      <c r="E15" s="23">
        <v>1</v>
      </c>
      <c r="F15" s="24">
        <v>29198</v>
      </c>
      <c r="G15" s="25">
        <v>32154</v>
      </c>
      <c r="H15" s="25">
        <v>30056</v>
      </c>
      <c r="I15" s="26" t="s">
        <v>28</v>
      </c>
      <c r="J15" s="27">
        <f t="shared" si="12"/>
        <v>30469.333333333332</v>
      </c>
      <c r="K15" s="28">
        <f t="shared" si="13"/>
        <v>1520.7292110475598</v>
      </c>
      <c r="L15" s="28">
        <f t="shared" si="14"/>
        <v>4.9910157022828194</v>
      </c>
      <c r="M15" s="27">
        <f t="shared" si="15"/>
        <v>30469.333333333332</v>
      </c>
      <c r="N15" s="29">
        <f t="shared" si="16"/>
        <v>30469.333333333332</v>
      </c>
      <c r="O15" s="29">
        <f t="shared" si="17"/>
        <v>30469.330000000002</v>
      </c>
    </row>
    <row r="16" s="18" customFormat="1" ht="38.25" customHeight="1">
      <c r="A16" s="19">
        <v>7</v>
      </c>
      <c r="B16" s="20" t="s">
        <v>35</v>
      </c>
      <c r="C16" s="21"/>
      <c r="D16" s="22" t="s">
        <v>31</v>
      </c>
      <c r="E16" s="23">
        <v>1</v>
      </c>
      <c r="F16" s="24">
        <v>21741</v>
      </c>
      <c r="G16" s="25">
        <v>24250</v>
      </c>
      <c r="H16" s="25">
        <v>22381</v>
      </c>
      <c r="I16" s="26" t="s">
        <v>28</v>
      </c>
      <c r="J16" s="27">
        <f t="shared" si="12"/>
        <v>22790.666666666668</v>
      </c>
      <c r="K16" s="28">
        <f t="shared" si="13"/>
        <v>1303.7025478740668</v>
      </c>
      <c r="L16" s="28">
        <f t="shared" si="14"/>
        <v>5.7203352887471484</v>
      </c>
      <c r="M16" s="27">
        <f t="shared" si="15"/>
        <v>22790.666666666664</v>
      </c>
      <c r="N16" s="29">
        <f t="shared" si="16"/>
        <v>22790.666666666664</v>
      </c>
      <c r="O16" s="29">
        <f t="shared" si="17"/>
        <v>22790.670000000002</v>
      </c>
    </row>
    <row r="17" s="40" customFormat="1" ht="40.5" customHeight="1">
      <c r="A17" s="41" t="s">
        <v>115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52">
        <f>SUM(O10:O16)</f>
        <v>165567.00000000003</v>
      </c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</row>
    <row r="18" ht="26.25" customHeight="1">
      <c r="A18" s="45" t="s">
        <v>110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6"/>
      <c r="M18" s="47"/>
      <c r="N18" s="47"/>
      <c r="O18" s="47"/>
    </row>
    <row r="19" s="18" customFormat="1" ht="123" customHeight="1">
      <c r="A19" s="45" t="s">
        <v>111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="9" customFormat="1" ht="21" customHeight="1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="9" customFormat="1" ht="30" customHeight="1">
      <c r="A21" s="48"/>
      <c r="B21" s="49"/>
      <c r="C21" s="48"/>
      <c r="D21" s="50"/>
      <c r="E21" s="50"/>
      <c r="F21" s="50"/>
      <c r="G21" s="50"/>
      <c r="H21" s="51"/>
      <c r="I21" s="50"/>
      <c r="J21" s="50"/>
      <c r="K21" s="50"/>
      <c r="L21" s="50"/>
      <c r="M21" s="50"/>
      <c r="N21" s="50"/>
      <c r="O21" s="50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="9" customFormat="1" ht="28.5" customHeight="1">
      <c r="A22" s="48"/>
      <c r="B22" s="49"/>
      <c r="C22" s="48"/>
      <c r="D22" s="50"/>
      <c r="E22" s="50"/>
      <c r="F22" s="50"/>
      <c r="G22" s="50"/>
      <c r="H22" s="51"/>
      <c r="I22" s="50"/>
      <c r="J22" s="50"/>
      <c r="K22" s="50"/>
      <c r="L22" s="50"/>
      <c r="M22" s="50"/>
      <c r="N22" s="50"/>
      <c r="O22" s="50"/>
    </row>
    <row r="23" s="9" customFormat="1" ht="29.25" customHeight="1">
      <c r="A23" s="48"/>
      <c r="B23" s="49"/>
      <c r="C23" s="48"/>
      <c r="D23" s="50"/>
      <c r="E23" s="50"/>
      <c r="F23" s="50"/>
      <c r="G23" s="50"/>
      <c r="H23" s="51"/>
      <c r="I23" s="50"/>
      <c r="J23" s="50"/>
      <c r="K23" s="50"/>
      <c r="L23" s="50"/>
      <c r="M23" s="50"/>
      <c r="N23" s="50"/>
      <c r="O23" s="50"/>
    </row>
    <row r="24" ht="21" customHeight="1"/>
  </sheetData>
  <autoFilter ref="A9:AB9"/>
  <mergeCells count="20">
    <mergeCell ref="A1:O1"/>
    <mergeCell ref="A2:O2"/>
    <mergeCell ref="A3:O3"/>
    <mergeCell ref="A4:O4"/>
    <mergeCell ref="A5:O5"/>
    <mergeCell ref="A6:O6"/>
    <mergeCell ref="A7:A9"/>
    <mergeCell ref="B7:C7"/>
    <mergeCell ref="D7:O7"/>
    <mergeCell ref="B8:B9"/>
    <mergeCell ref="C8:C9"/>
    <mergeCell ref="D8:D9"/>
    <mergeCell ref="E8:E9"/>
    <mergeCell ref="F8:H8"/>
    <mergeCell ref="J8:L8"/>
    <mergeCell ref="M8:O8"/>
    <mergeCell ref="A17:N17"/>
    <mergeCell ref="A18:K18"/>
    <mergeCell ref="A19:O19"/>
    <mergeCell ref="A20:M20"/>
  </mergeCells>
  <printOptions headings="0" gridLines="0"/>
  <pageMargins left="0.19685039370078738" right="0.19685039370078738" top="0.86614173228346458" bottom="0.15748031496062992" header="0.51181102362204722" footer="0.51181102362204722"/>
  <pageSetup paperSize="9" scale="48" fitToWidth="1" fitToHeight="1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topLeftCell="A66" zoomScale="55" workbookViewId="0">
      <selection activeCell="O19" activeCellId="0" sqref="O19"/>
    </sheetView>
  </sheetViews>
  <sheetFormatPr defaultColWidth="9.140625" defaultRowHeight="14.25"/>
  <cols>
    <col customWidth="1" min="1" max="1" style="1" width="5.140625"/>
    <col customWidth="1" min="2" max="2" style="2" width="40.7109375"/>
    <col customWidth="1" min="3" max="3" style="1" width="15"/>
    <col customWidth="1" min="4" max="4" style="1" width="7.7109375"/>
    <col customWidth="1" min="5" max="5" style="1" width="9"/>
    <col customWidth="1" min="6" max="6" style="1" width="19.85546875"/>
    <col customWidth="1" min="7" max="7" style="1" width="19.140625"/>
    <col customWidth="1" min="8" max="8" style="2" width="20.140625"/>
    <col min="9" max="9" style="1" width="9.140625"/>
    <col customWidth="1" min="10" max="10" style="1" width="17.85546875"/>
    <col customWidth="1" min="11" max="11" style="1" width="15.42578125"/>
    <col customWidth="1" min="12" max="12" style="1" width="14.42578125"/>
    <col customWidth="1" min="13" max="13" style="1" width="21.7109375"/>
    <col customWidth="1" min="14" max="14" style="1" width="15.7109375"/>
    <col customWidth="1" min="15" max="15" style="1" width="16.28515625"/>
    <col customWidth="1" min="16" max="16" style="1" width="14.7109375"/>
    <col customWidth="1" min="17" max="17" style="1" width="12.140625"/>
    <col min="18" max="16384" style="1" width="9.140625"/>
  </cols>
  <sheetData>
    <row r="1" s="3" customFormat="1" ht="32.25" customHeight="1">
      <c r="A1" s="4" t="s">
        <v>112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15">
      <c r="A2" s="5" t="s">
        <v>113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1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="1" customFormat="1" ht="15.75" customHeight="1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="1" customFormat="1" ht="15.75" customHeight="1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="9" customFormat="1" ht="36" customHeight="1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="9" customFormat="1" ht="38.25" customHeight="1">
      <c r="A7" s="11" t="s">
        <v>6</v>
      </c>
      <c r="B7" s="12" t="s">
        <v>7</v>
      </c>
      <c r="C7" s="12"/>
      <c r="D7" s="12" t="s">
        <v>8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ht="53.25" customHeight="1">
      <c r="A8" s="11"/>
      <c r="B8" s="13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/>
      <c r="H8" s="11"/>
      <c r="I8" s="11"/>
      <c r="J8" s="14" t="s">
        <v>14</v>
      </c>
      <c r="K8" s="14"/>
      <c r="L8" s="14"/>
      <c r="M8" s="15" t="s">
        <v>15</v>
      </c>
      <c r="N8" s="15"/>
      <c r="O8" s="15"/>
    </row>
    <row r="9" ht="210.75" customHeight="1">
      <c r="A9" s="11"/>
      <c r="B9" s="13"/>
      <c r="C9" s="11"/>
      <c r="D9" s="11"/>
      <c r="E9" s="11"/>
      <c r="F9" s="15" t="s">
        <v>114</v>
      </c>
      <c r="G9" s="15" t="s">
        <v>17</v>
      </c>
      <c r="H9" s="16" t="s">
        <v>18</v>
      </c>
      <c r="I9" s="15" t="s">
        <v>19</v>
      </c>
      <c r="J9" s="15" t="s">
        <v>20</v>
      </c>
      <c r="K9" s="15" t="s">
        <v>21</v>
      </c>
      <c r="L9" s="17" t="s">
        <v>22</v>
      </c>
      <c r="M9" s="17" t="s">
        <v>23</v>
      </c>
      <c r="N9" s="17" t="s">
        <v>24</v>
      </c>
      <c r="O9" s="17" t="s">
        <v>25</v>
      </c>
    </row>
    <row r="10" s="18" customFormat="1" ht="26.25" customHeight="1">
      <c r="A10" s="19">
        <v>1</v>
      </c>
      <c r="B10" s="32" t="s">
        <v>37</v>
      </c>
      <c r="C10" s="33"/>
      <c r="D10" s="34" t="s">
        <v>38</v>
      </c>
      <c r="E10" s="35">
        <v>1</v>
      </c>
      <c r="F10" s="24">
        <v>796</v>
      </c>
      <c r="G10" s="25">
        <v>900</v>
      </c>
      <c r="H10" s="25">
        <v>819</v>
      </c>
      <c r="I10" s="36" t="s">
        <v>28</v>
      </c>
      <c r="J10" s="37">
        <f t="shared" ref="J10:J73" si="18">AVERAGE(F10:H10)</f>
        <v>838.33333333333337</v>
      </c>
      <c r="K10" s="38">
        <f t="shared" ref="K10:K73" si="19">SQRT(((SUM((POWER(H10-J10,2)),(POWER(G10-J10,2)),(POWER(F10-J10,2)))/(COLUMNS(F10:H10)-1))))</f>
        <v>54.629052099897663</v>
      </c>
      <c r="L10" s="38">
        <f t="shared" ref="L10:L73" si="20">K10/J10*100</f>
        <v>6.5163879244410721</v>
      </c>
      <c r="M10" s="37">
        <f t="shared" ref="M10:M73" si="21">((E10/3)*(SUM(F10:H10)))</f>
        <v>838.33333333333326</v>
      </c>
      <c r="N10" s="39">
        <f t="shared" ref="N10:N73" si="22">M10/E10</f>
        <v>838.33333333333326</v>
      </c>
      <c r="O10" s="39">
        <f t="shared" ref="O10:O73" si="23">MROUND(N10,0.01)</f>
        <v>838.33000000000004</v>
      </c>
    </row>
    <row r="11" s="18" customFormat="1" ht="26.25" customHeight="1">
      <c r="A11" s="19">
        <v>2</v>
      </c>
      <c r="B11" s="32" t="s">
        <v>39</v>
      </c>
      <c r="C11" s="33"/>
      <c r="D11" s="34" t="s">
        <v>40</v>
      </c>
      <c r="E11" s="35">
        <v>1</v>
      </c>
      <c r="F11" s="24">
        <v>27540</v>
      </c>
      <c r="G11" s="25">
        <v>31000</v>
      </c>
      <c r="H11" s="25">
        <v>28350</v>
      </c>
      <c r="I11" s="36" t="s">
        <v>28</v>
      </c>
      <c r="J11" s="37">
        <f t="shared" si="18"/>
        <v>28963.333333333332</v>
      </c>
      <c r="K11" s="38">
        <f t="shared" si="19"/>
        <v>1809.7053167113515</v>
      </c>
      <c r="L11" s="38">
        <f t="shared" si="20"/>
        <v>6.2482632640511619</v>
      </c>
      <c r="M11" s="37">
        <f t="shared" si="21"/>
        <v>28963.333333333332</v>
      </c>
      <c r="N11" s="39">
        <f t="shared" si="22"/>
        <v>28963.333333333332</v>
      </c>
      <c r="O11" s="39">
        <f t="shared" si="23"/>
        <v>28963.330000000002</v>
      </c>
    </row>
    <row r="12" s="18" customFormat="1" ht="26.25" customHeight="1">
      <c r="A12" s="19">
        <v>3</v>
      </c>
      <c r="B12" s="32" t="s">
        <v>41</v>
      </c>
      <c r="C12" s="33"/>
      <c r="D12" s="34" t="s">
        <v>40</v>
      </c>
      <c r="E12" s="35">
        <v>1</v>
      </c>
      <c r="F12" s="24">
        <v>7344</v>
      </c>
      <c r="G12" s="25">
        <v>8800</v>
      </c>
      <c r="H12" s="25">
        <v>7560</v>
      </c>
      <c r="I12" s="36" t="s">
        <v>28</v>
      </c>
      <c r="J12" s="37">
        <f t="shared" si="18"/>
        <v>7901.333333333333</v>
      </c>
      <c r="K12" s="38">
        <f t="shared" si="19"/>
        <v>785.72599125479701</v>
      </c>
      <c r="L12" s="38">
        <f t="shared" si="20"/>
        <v>9.9442202740650991</v>
      </c>
      <c r="M12" s="37">
        <f t="shared" si="21"/>
        <v>7901.333333333333</v>
      </c>
      <c r="N12" s="39">
        <f t="shared" si="22"/>
        <v>7901.333333333333</v>
      </c>
      <c r="O12" s="39">
        <f t="shared" si="23"/>
        <v>7901.3299999999999</v>
      </c>
    </row>
    <row r="13" s="18" customFormat="1" ht="26.25" customHeight="1">
      <c r="A13" s="19">
        <v>4</v>
      </c>
      <c r="B13" s="32" t="s">
        <v>42</v>
      </c>
      <c r="C13" s="33"/>
      <c r="D13" s="34" t="s">
        <v>40</v>
      </c>
      <c r="E13" s="35">
        <v>1</v>
      </c>
      <c r="F13" s="24">
        <v>25500</v>
      </c>
      <c r="G13" s="25">
        <v>29000</v>
      </c>
      <c r="H13" s="25">
        <v>26250</v>
      </c>
      <c r="I13" s="36" t="s">
        <v>28</v>
      </c>
      <c r="J13" s="37">
        <f t="shared" si="18"/>
        <v>26916.666666666668</v>
      </c>
      <c r="K13" s="38">
        <f t="shared" si="19"/>
        <v>1842.7786989579984</v>
      </c>
      <c r="L13" s="38">
        <f t="shared" si="20"/>
        <v>6.8462366524755343</v>
      </c>
      <c r="M13" s="37">
        <f t="shared" si="21"/>
        <v>26916.666666666664</v>
      </c>
      <c r="N13" s="39">
        <f t="shared" si="22"/>
        <v>26916.666666666664</v>
      </c>
      <c r="O13" s="39">
        <f t="shared" si="23"/>
        <v>26916.670000000002</v>
      </c>
    </row>
    <row r="14" s="18" customFormat="1" ht="26.25" customHeight="1">
      <c r="A14" s="19">
        <v>5</v>
      </c>
      <c r="B14" s="32" t="s">
        <v>43</v>
      </c>
      <c r="C14" s="33"/>
      <c r="D14" s="34" t="s">
        <v>40</v>
      </c>
      <c r="E14" s="35">
        <v>1</v>
      </c>
      <c r="F14" s="24">
        <v>255000</v>
      </c>
      <c r="G14" s="25">
        <v>280000</v>
      </c>
      <c r="H14" s="25">
        <v>262500</v>
      </c>
      <c r="I14" s="36" t="s">
        <v>28</v>
      </c>
      <c r="J14" s="37">
        <f t="shared" si="18"/>
        <v>265833.33333333331</v>
      </c>
      <c r="K14" s="38">
        <f t="shared" si="19"/>
        <v>12829.00359861721</v>
      </c>
      <c r="L14" s="38">
        <f t="shared" si="20"/>
        <v>4.8259574665644678</v>
      </c>
      <c r="M14" s="37">
        <f t="shared" si="21"/>
        <v>265833.33333333331</v>
      </c>
      <c r="N14" s="39">
        <f t="shared" si="22"/>
        <v>265833.33333333331</v>
      </c>
      <c r="O14" s="39">
        <f t="shared" si="23"/>
        <v>265833.33000000002</v>
      </c>
    </row>
    <row r="15" s="18" customFormat="1" ht="26.25" customHeight="1">
      <c r="A15" s="19">
        <v>6</v>
      </c>
      <c r="B15" s="32" t="s">
        <v>44</v>
      </c>
      <c r="C15" s="33"/>
      <c r="D15" s="34" t="s">
        <v>40</v>
      </c>
      <c r="E15" s="35">
        <v>1</v>
      </c>
      <c r="F15" s="24">
        <v>43911</v>
      </c>
      <c r="G15" s="25">
        <v>48000</v>
      </c>
      <c r="H15" s="25">
        <v>45203</v>
      </c>
      <c r="I15" s="36" t="s">
        <v>28</v>
      </c>
      <c r="J15" s="37">
        <f t="shared" si="18"/>
        <v>45704.666666666664</v>
      </c>
      <c r="K15" s="38">
        <f t="shared" si="19"/>
        <v>2090.1512704427241</v>
      </c>
      <c r="L15" s="38">
        <f t="shared" si="20"/>
        <v>4.5731681748969271</v>
      </c>
      <c r="M15" s="37">
        <f t="shared" si="21"/>
        <v>45704.666666666664</v>
      </c>
      <c r="N15" s="39">
        <f t="shared" si="22"/>
        <v>45704.666666666664</v>
      </c>
      <c r="O15" s="39">
        <f t="shared" si="23"/>
        <v>45704.669999999998</v>
      </c>
    </row>
    <row r="16" s="18" customFormat="1" ht="26.25" customHeight="1">
      <c r="A16" s="19">
        <v>7</v>
      </c>
      <c r="B16" s="32" t="s">
        <v>45</v>
      </c>
      <c r="C16" s="33"/>
      <c r="D16" s="34" t="s">
        <v>40</v>
      </c>
      <c r="E16" s="35">
        <v>1</v>
      </c>
      <c r="F16" s="24">
        <v>16830</v>
      </c>
      <c r="G16" s="25">
        <v>18200</v>
      </c>
      <c r="H16" s="25">
        <v>17325</v>
      </c>
      <c r="I16" s="36" t="s">
        <v>28</v>
      </c>
      <c r="J16" s="37">
        <f t="shared" si="18"/>
        <v>17451.666666666668</v>
      </c>
      <c r="K16" s="38">
        <f t="shared" si="19"/>
        <v>693.72785249933088</v>
      </c>
      <c r="L16" s="38">
        <f t="shared" si="20"/>
        <v>3.9751381100143113</v>
      </c>
      <c r="M16" s="37">
        <f t="shared" si="21"/>
        <v>17451.666666666664</v>
      </c>
      <c r="N16" s="39">
        <f t="shared" si="22"/>
        <v>17451.666666666664</v>
      </c>
      <c r="O16" s="39">
        <f t="shared" si="23"/>
        <v>17451.670000000002</v>
      </c>
    </row>
    <row r="17" s="18" customFormat="1" ht="26.25" customHeight="1">
      <c r="A17" s="19">
        <v>8</v>
      </c>
      <c r="B17" s="32" t="s">
        <v>46</v>
      </c>
      <c r="C17" s="33"/>
      <c r="D17" s="34" t="s">
        <v>40</v>
      </c>
      <c r="E17" s="35">
        <v>1</v>
      </c>
      <c r="F17" s="24">
        <v>10200</v>
      </c>
      <c r="G17" s="25">
        <v>11000</v>
      </c>
      <c r="H17" s="25">
        <v>10500</v>
      </c>
      <c r="I17" s="36" t="s">
        <v>28</v>
      </c>
      <c r="J17" s="37">
        <f t="shared" si="18"/>
        <v>10566.666666666666</v>
      </c>
      <c r="K17" s="38">
        <f t="shared" si="19"/>
        <v>404.145188432738</v>
      </c>
      <c r="L17" s="38">
        <f t="shared" si="20"/>
        <v>3.8247178716031991</v>
      </c>
      <c r="M17" s="37">
        <f t="shared" si="21"/>
        <v>10566.666666666666</v>
      </c>
      <c r="N17" s="39">
        <f t="shared" si="22"/>
        <v>10566.666666666666</v>
      </c>
      <c r="O17" s="39">
        <f t="shared" si="23"/>
        <v>10566.67</v>
      </c>
    </row>
    <row r="18" s="18" customFormat="1" ht="26.25" customHeight="1">
      <c r="A18" s="19">
        <v>9</v>
      </c>
      <c r="B18" s="32" t="s">
        <v>47</v>
      </c>
      <c r="C18" s="33"/>
      <c r="D18" s="34" t="s">
        <v>40</v>
      </c>
      <c r="E18" s="35">
        <v>1</v>
      </c>
      <c r="F18" s="24">
        <v>112200</v>
      </c>
      <c r="G18" s="25">
        <v>120000</v>
      </c>
      <c r="H18" s="25">
        <v>115500</v>
      </c>
      <c r="I18" s="36" t="s">
        <v>28</v>
      </c>
      <c r="J18" s="37">
        <f t="shared" si="18"/>
        <v>115900</v>
      </c>
      <c r="K18" s="38">
        <f t="shared" si="19"/>
        <v>3915.3543900903787</v>
      </c>
      <c r="L18" s="38">
        <f t="shared" si="20"/>
        <v>3.3782177653929066</v>
      </c>
      <c r="M18" s="37">
        <f t="shared" si="21"/>
        <v>115900</v>
      </c>
      <c r="N18" s="39">
        <f t="shared" si="22"/>
        <v>115900</v>
      </c>
      <c r="O18" s="39">
        <f t="shared" si="23"/>
        <v>115900</v>
      </c>
    </row>
    <row r="19" s="18" customFormat="1" ht="26.25" customHeight="1">
      <c r="A19" s="19">
        <v>10</v>
      </c>
      <c r="B19" s="32" t="s">
        <v>48</v>
      </c>
      <c r="C19" s="33"/>
      <c r="D19" s="34" t="s">
        <v>40</v>
      </c>
      <c r="E19" s="35">
        <v>1</v>
      </c>
      <c r="F19" s="24">
        <v>5100</v>
      </c>
      <c r="G19" s="25">
        <v>6200</v>
      </c>
      <c r="H19" s="25">
        <v>5250</v>
      </c>
      <c r="I19" s="36" t="s">
        <v>28</v>
      </c>
      <c r="J19" s="37">
        <f t="shared" si="18"/>
        <v>5516.666666666667</v>
      </c>
      <c r="K19" s="38">
        <f t="shared" si="19"/>
        <v>596.51767227244261</v>
      </c>
      <c r="L19" s="38">
        <f t="shared" si="20"/>
        <v>10.813009165059382</v>
      </c>
      <c r="M19" s="37">
        <f t="shared" si="21"/>
        <v>5516.6666666666661</v>
      </c>
      <c r="N19" s="39">
        <f t="shared" si="22"/>
        <v>5516.6666666666661</v>
      </c>
      <c r="O19" s="39">
        <f t="shared" si="23"/>
        <v>5516.6700000000001</v>
      </c>
    </row>
    <row r="20" s="18" customFormat="1" ht="26.25" customHeight="1">
      <c r="A20" s="19">
        <v>11</v>
      </c>
      <c r="B20" s="32" t="s">
        <v>49</v>
      </c>
      <c r="C20" s="33"/>
      <c r="D20" s="34" t="s">
        <v>40</v>
      </c>
      <c r="E20" s="35">
        <v>1</v>
      </c>
      <c r="F20" s="24">
        <v>9976</v>
      </c>
      <c r="G20" s="25">
        <v>11200</v>
      </c>
      <c r="H20" s="25">
        <v>10269</v>
      </c>
      <c r="I20" s="36" t="s">
        <v>28</v>
      </c>
      <c r="J20" s="37">
        <f t="shared" si="18"/>
        <v>10481.666666666666</v>
      </c>
      <c r="K20" s="38">
        <f t="shared" si="19"/>
        <v>639.11214456723735</v>
      </c>
      <c r="L20" s="38">
        <f t="shared" si="20"/>
        <v>6.09742863317447</v>
      </c>
      <c r="M20" s="37">
        <f t="shared" si="21"/>
        <v>10481.666666666666</v>
      </c>
      <c r="N20" s="39">
        <f t="shared" si="22"/>
        <v>10481.666666666666</v>
      </c>
      <c r="O20" s="39">
        <f t="shared" si="23"/>
        <v>10481.67</v>
      </c>
    </row>
    <row r="21" s="18" customFormat="1" ht="26.25" customHeight="1">
      <c r="A21" s="19">
        <v>12</v>
      </c>
      <c r="B21" s="32" t="s">
        <v>50</v>
      </c>
      <c r="C21" s="33"/>
      <c r="D21" s="34" t="s">
        <v>40</v>
      </c>
      <c r="E21" s="35">
        <v>1</v>
      </c>
      <c r="F21" s="24">
        <v>198900</v>
      </c>
      <c r="G21" s="25">
        <v>220000</v>
      </c>
      <c r="H21" s="25">
        <v>204750</v>
      </c>
      <c r="I21" s="36" t="s">
        <v>28</v>
      </c>
      <c r="J21" s="37">
        <f t="shared" si="18"/>
        <v>207883.33333333334</v>
      </c>
      <c r="K21" s="38">
        <f t="shared" si="19"/>
        <v>10893.384842799474</v>
      </c>
      <c r="L21" s="38">
        <f t="shared" si="20"/>
        <v>5.2401434343619693</v>
      </c>
      <c r="M21" s="37">
        <f t="shared" si="21"/>
        <v>207883.33333333331</v>
      </c>
      <c r="N21" s="39">
        <f t="shared" si="22"/>
        <v>207883.33333333331</v>
      </c>
      <c r="O21" s="39">
        <f t="shared" si="23"/>
        <v>207883.33000000002</v>
      </c>
    </row>
    <row r="22" s="18" customFormat="1" ht="26.25" customHeight="1">
      <c r="A22" s="19">
        <v>13</v>
      </c>
      <c r="B22" s="32" t="s">
        <v>51</v>
      </c>
      <c r="C22" s="33"/>
      <c r="D22" s="34" t="s">
        <v>40</v>
      </c>
      <c r="E22" s="35">
        <v>1</v>
      </c>
      <c r="F22" s="24">
        <v>5100</v>
      </c>
      <c r="G22" s="25">
        <v>6200</v>
      </c>
      <c r="H22" s="25">
        <v>5250</v>
      </c>
      <c r="I22" s="36" t="s">
        <v>28</v>
      </c>
      <c r="J22" s="37">
        <f t="shared" si="18"/>
        <v>5516.666666666667</v>
      </c>
      <c r="K22" s="38">
        <f t="shared" si="19"/>
        <v>596.51767227244261</v>
      </c>
      <c r="L22" s="38">
        <f t="shared" si="20"/>
        <v>10.813009165059382</v>
      </c>
      <c r="M22" s="37">
        <f t="shared" si="21"/>
        <v>5516.6666666666661</v>
      </c>
      <c r="N22" s="39">
        <f t="shared" si="22"/>
        <v>5516.6666666666661</v>
      </c>
      <c r="O22" s="39">
        <f t="shared" si="23"/>
        <v>5516.6700000000001</v>
      </c>
    </row>
    <row r="23" s="18" customFormat="1" ht="26.25" customHeight="1">
      <c r="A23" s="19">
        <v>14</v>
      </c>
      <c r="B23" s="32" t="s">
        <v>52</v>
      </c>
      <c r="C23" s="33"/>
      <c r="D23" s="34" t="s">
        <v>40</v>
      </c>
      <c r="E23" s="35">
        <v>1</v>
      </c>
      <c r="F23" s="24">
        <v>20400</v>
      </c>
      <c r="G23" s="25">
        <v>22000</v>
      </c>
      <c r="H23" s="25">
        <v>21000</v>
      </c>
      <c r="I23" s="36" t="s">
        <v>28</v>
      </c>
      <c r="J23" s="37">
        <f t="shared" si="18"/>
        <v>21133.333333333332</v>
      </c>
      <c r="K23" s="38">
        <f t="shared" si="19"/>
        <v>808.29037686547599</v>
      </c>
      <c r="L23" s="38">
        <f t="shared" si="20"/>
        <v>3.8247178716031991</v>
      </c>
      <c r="M23" s="37">
        <f t="shared" si="21"/>
        <v>21133.333333333332</v>
      </c>
      <c r="N23" s="39">
        <f t="shared" si="22"/>
        <v>21133.333333333332</v>
      </c>
      <c r="O23" s="39">
        <f t="shared" si="23"/>
        <v>21133.330000000002</v>
      </c>
    </row>
    <row r="24" s="18" customFormat="1" ht="26.25" customHeight="1">
      <c r="A24" s="19">
        <v>15</v>
      </c>
      <c r="B24" s="32" t="s">
        <v>53</v>
      </c>
      <c r="C24" s="33"/>
      <c r="D24" s="34" t="s">
        <v>40</v>
      </c>
      <c r="E24" s="35">
        <v>1</v>
      </c>
      <c r="F24" s="24">
        <v>37740</v>
      </c>
      <c r="G24" s="25">
        <v>41000</v>
      </c>
      <c r="H24" s="25">
        <v>38850</v>
      </c>
      <c r="I24" s="36" t="s">
        <v>28</v>
      </c>
      <c r="J24" s="37">
        <f t="shared" si="18"/>
        <v>39196.666666666664</v>
      </c>
      <c r="K24" s="38">
        <f t="shared" si="19"/>
        <v>1657.4176701523768</v>
      </c>
      <c r="L24" s="38">
        <f t="shared" si="20"/>
        <v>4.2284658648330051</v>
      </c>
      <c r="M24" s="37">
        <f t="shared" si="21"/>
        <v>39196.666666666664</v>
      </c>
      <c r="N24" s="39">
        <f t="shared" si="22"/>
        <v>39196.666666666664</v>
      </c>
      <c r="O24" s="39">
        <f t="shared" si="23"/>
        <v>39196.669999999998</v>
      </c>
    </row>
    <row r="25" s="18" customFormat="1" ht="26.25" customHeight="1">
      <c r="A25" s="19">
        <v>16</v>
      </c>
      <c r="B25" s="32" t="s">
        <v>54</v>
      </c>
      <c r="C25" s="33"/>
      <c r="D25" s="34" t="s">
        <v>40</v>
      </c>
      <c r="E25" s="35">
        <v>1</v>
      </c>
      <c r="F25" s="24">
        <v>20400</v>
      </c>
      <c r="G25" s="25">
        <v>22800</v>
      </c>
      <c r="H25" s="25">
        <v>21000</v>
      </c>
      <c r="I25" s="36" t="s">
        <v>28</v>
      </c>
      <c r="J25" s="37">
        <f t="shared" si="18"/>
        <v>21400</v>
      </c>
      <c r="K25" s="38">
        <f t="shared" si="19"/>
        <v>1248.9995996796797</v>
      </c>
      <c r="L25" s="38">
        <f t="shared" si="20"/>
        <v>5.8364467274751393</v>
      </c>
      <c r="M25" s="37">
        <f t="shared" si="21"/>
        <v>21400</v>
      </c>
      <c r="N25" s="39">
        <f t="shared" si="22"/>
        <v>21400</v>
      </c>
      <c r="O25" s="39">
        <f t="shared" si="23"/>
        <v>21400</v>
      </c>
    </row>
    <row r="26" s="18" customFormat="1" ht="26.25" customHeight="1">
      <c r="A26" s="19">
        <v>17</v>
      </c>
      <c r="B26" s="32" t="s">
        <v>55</v>
      </c>
      <c r="C26" s="33"/>
      <c r="D26" s="34" t="s">
        <v>40</v>
      </c>
      <c r="E26" s="35">
        <v>1</v>
      </c>
      <c r="F26" s="24">
        <v>1397</v>
      </c>
      <c r="G26" s="25">
        <v>1600</v>
      </c>
      <c r="H26" s="25">
        <v>1439</v>
      </c>
      <c r="I26" s="36" t="s">
        <v>28</v>
      </c>
      <c r="J26" s="37">
        <f t="shared" si="18"/>
        <v>1478.6666666666667</v>
      </c>
      <c r="K26" s="38">
        <f t="shared" si="19"/>
        <v>107.15565002991366</v>
      </c>
      <c r="L26" s="38">
        <f t="shared" si="20"/>
        <v>7.24677524999416</v>
      </c>
      <c r="M26" s="37">
        <f t="shared" si="21"/>
        <v>1478.6666666666665</v>
      </c>
      <c r="N26" s="39">
        <f t="shared" si="22"/>
        <v>1478.6666666666665</v>
      </c>
      <c r="O26" s="39">
        <f t="shared" si="23"/>
        <v>1478.6700000000001</v>
      </c>
    </row>
    <row r="27" s="18" customFormat="1" ht="26.25" customHeight="1">
      <c r="A27" s="19">
        <v>18</v>
      </c>
      <c r="B27" s="32" t="s">
        <v>56</v>
      </c>
      <c r="C27" s="33"/>
      <c r="D27" s="34" t="s">
        <v>40</v>
      </c>
      <c r="E27" s="35">
        <v>1</v>
      </c>
      <c r="F27" s="24">
        <v>77520</v>
      </c>
      <c r="G27" s="25">
        <v>88000</v>
      </c>
      <c r="H27" s="25">
        <v>79800</v>
      </c>
      <c r="I27" s="36" t="s">
        <v>28</v>
      </c>
      <c r="J27" s="37">
        <f t="shared" si="18"/>
        <v>81773.333333333328</v>
      </c>
      <c r="K27" s="38">
        <f t="shared" si="19"/>
        <v>5511.6361757043915</v>
      </c>
      <c r="L27" s="38">
        <f t="shared" si="20"/>
        <v>6.7401388093564218</v>
      </c>
      <c r="M27" s="37">
        <f t="shared" si="21"/>
        <v>81773.333333333328</v>
      </c>
      <c r="N27" s="39">
        <f t="shared" si="22"/>
        <v>81773.333333333328</v>
      </c>
      <c r="O27" s="39">
        <f t="shared" si="23"/>
        <v>81773.330000000002</v>
      </c>
    </row>
    <row r="28" s="18" customFormat="1" ht="40.5" customHeight="1">
      <c r="A28" s="19">
        <v>19</v>
      </c>
      <c r="B28" s="32" t="s">
        <v>57</v>
      </c>
      <c r="C28" s="33"/>
      <c r="D28" s="34" t="s">
        <v>40</v>
      </c>
      <c r="E28" s="35">
        <v>1</v>
      </c>
      <c r="F28" s="24">
        <v>13260</v>
      </c>
      <c r="G28" s="25">
        <v>14200</v>
      </c>
      <c r="H28" s="25">
        <v>13650</v>
      </c>
      <c r="I28" s="36" t="s">
        <v>28</v>
      </c>
      <c r="J28" s="37">
        <f t="shared" si="18"/>
        <v>13703.333333333334</v>
      </c>
      <c r="K28" s="38">
        <f t="shared" si="19"/>
        <v>472.26405043506469</v>
      </c>
      <c r="L28" s="38">
        <f t="shared" si="20"/>
        <v>3.4463443232916418</v>
      </c>
      <c r="M28" s="37">
        <f t="shared" si="21"/>
        <v>13703.333333333332</v>
      </c>
      <c r="N28" s="39">
        <f t="shared" si="22"/>
        <v>13703.333333333332</v>
      </c>
      <c r="O28" s="39">
        <f t="shared" si="23"/>
        <v>13703.33</v>
      </c>
    </row>
    <row r="29" s="18" customFormat="1" ht="45" customHeight="1">
      <c r="A29" s="19">
        <v>20</v>
      </c>
      <c r="B29" s="32" t="s">
        <v>58</v>
      </c>
      <c r="C29" s="33"/>
      <c r="D29" s="34" t="s">
        <v>40</v>
      </c>
      <c r="E29" s="35">
        <v>1</v>
      </c>
      <c r="F29" s="24">
        <v>35700</v>
      </c>
      <c r="G29" s="25">
        <v>38900</v>
      </c>
      <c r="H29" s="25">
        <v>36750</v>
      </c>
      <c r="I29" s="36" t="s">
        <v>28</v>
      </c>
      <c r="J29" s="37">
        <f t="shared" si="18"/>
        <v>37116.666666666664</v>
      </c>
      <c r="K29" s="38">
        <f t="shared" si="19"/>
        <v>1631.2060977489427</v>
      </c>
      <c r="L29" s="38">
        <f t="shared" si="20"/>
        <v>4.3948076275229706</v>
      </c>
      <c r="M29" s="37">
        <f t="shared" si="21"/>
        <v>37116.666666666664</v>
      </c>
      <c r="N29" s="39">
        <f t="shared" si="22"/>
        <v>37116.666666666664</v>
      </c>
      <c r="O29" s="39">
        <f t="shared" si="23"/>
        <v>37116.669999999998</v>
      </c>
    </row>
    <row r="30" s="18" customFormat="1" ht="26.25" customHeight="1">
      <c r="A30" s="19">
        <v>21</v>
      </c>
      <c r="B30" s="32" t="s">
        <v>59</v>
      </c>
      <c r="C30" s="33"/>
      <c r="D30" s="34" t="s">
        <v>40</v>
      </c>
      <c r="E30" s="35">
        <v>1</v>
      </c>
      <c r="F30" s="24">
        <v>27540</v>
      </c>
      <c r="G30" s="25">
        <v>30200</v>
      </c>
      <c r="H30" s="25">
        <v>28350</v>
      </c>
      <c r="I30" s="36" t="s">
        <v>28</v>
      </c>
      <c r="J30" s="37">
        <f t="shared" si="18"/>
        <v>28696.666666666668</v>
      </c>
      <c r="K30" s="38">
        <f t="shared" si="19"/>
        <v>1363.4637264457508</v>
      </c>
      <c r="L30" s="38">
        <f t="shared" si="20"/>
        <v>4.7512965261206324</v>
      </c>
      <c r="M30" s="37">
        <f t="shared" si="21"/>
        <v>28696.666666666664</v>
      </c>
      <c r="N30" s="39">
        <f t="shared" si="22"/>
        <v>28696.666666666664</v>
      </c>
      <c r="O30" s="39">
        <f t="shared" si="23"/>
        <v>28696.670000000002</v>
      </c>
    </row>
    <row r="31" s="18" customFormat="1" ht="26.25" customHeight="1">
      <c r="A31" s="19">
        <v>22</v>
      </c>
      <c r="B31" s="32" t="s">
        <v>60</v>
      </c>
      <c r="C31" s="33"/>
      <c r="D31" s="34" t="s">
        <v>40</v>
      </c>
      <c r="E31" s="35">
        <v>1</v>
      </c>
      <c r="F31" s="24">
        <v>54060</v>
      </c>
      <c r="G31" s="25">
        <v>61100</v>
      </c>
      <c r="H31" s="25">
        <v>55650</v>
      </c>
      <c r="I31" s="36" t="s">
        <v>28</v>
      </c>
      <c r="J31" s="37">
        <f t="shared" si="18"/>
        <v>56936.666666666664</v>
      </c>
      <c r="K31" s="38">
        <f t="shared" si="19"/>
        <v>3692.1583570228045</v>
      </c>
      <c r="L31" s="38">
        <f t="shared" si="20"/>
        <v>6.4846759973470016</v>
      </c>
      <c r="M31" s="37">
        <f t="shared" si="21"/>
        <v>56936.666666666664</v>
      </c>
      <c r="N31" s="39">
        <f t="shared" si="22"/>
        <v>56936.666666666664</v>
      </c>
      <c r="O31" s="39">
        <f t="shared" si="23"/>
        <v>56936.669999999998</v>
      </c>
    </row>
    <row r="32" s="18" customFormat="1" ht="32.25" customHeight="1">
      <c r="A32" s="19">
        <v>23</v>
      </c>
      <c r="B32" s="32" t="s">
        <v>61</v>
      </c>
      <c r="C32" s="33"/>
      <c r="D32" s="34" t="s">
        <v>40</v>
      </c>
      <c r="E32" s="35">
        <v>1</v>
      </c>
      <c r="F32" s="24">
        <v>295800</v>
      </c>
      <c r="G32" s="25">
        <v>350000</v>
      </c>
      <c r="H32" s="25">
        <v>304500</v>
      </c>
      <c r="I32" s="36" t="s">
        <v>28</v>
      </c>
      <c r="J32" s="37">
        <f t="shared" si="18"/>
        <v>316766.66666666669</v>
      </c>
      <c r="K32" s="38">
        <f t="shared" si="19"/>
        <v>29107.788190333758</v>
      </c>
      <c r="L32" s="38">
        <f t="shared" si="20"/>
        <v>9.1890313133748567</v>
      </c>
      <c r="M32" s="37">
        <f t="shared" si="21"/>
        <v>316766.66666666663</v>
      </c>
      <c r="N32" s="39">
        <f t="shared" si="22"/>
        <v>316766.66666666663</v>
      </c>
      <c r="O32" s="39">
        <f t="shared" si="23"/>
        <v>316766.66999999998</v>
      </c>
    </row>
    <row r="33" s="18" customFormat="1" ht="26.25" customHeight="1">
      <c r="A33" s="19">
        <v>24</v>
      </c>
      <c r="B33" s="32" t="s">
        <v>62</v>
      </c>
      <c r="C33" s="33"/>
      <c r="D33" s="34" t="s">
        <v>40</v>
      </c>
      <c r="E33" s="35">
        <v>1</v>
      </c>
      <c r="F33" s="24">
        <v>87312</v>
      </c>
      <c r="G33" s="25">
        <v>92400</v>
      </c>
      <c r="H33" s="25">
        <v>89880</v>
      </c>
      <c r="I33" s="36" t="s">
        <v>28</v>
      </c>
      <c r="J33" s="37">
        <f t="shared" si="18"/>
        <v>89864</v>
      </c>
      <c r="K33" s="38">
        <f t="shared" si="19"/>
        <v>2544.0377355691876</v>
      </c>
      <c r="L33" s="38">
        <f t="shared" si="20"/>
        <v>2.8309865302781843</v>
      </c>
      <c r="M33" s="37">
        <f t="shared" si="21"/>
        <v>89864</v>
      </c>
      <c r="N33" s="39">
        <f t="shared" si="22"/>
        <v>89864</v>
      </c>
      <c r="O33" s="39">
        <f t="shared" si="23"/>
        <v>89864</v>
      </c>
    </row>
    <row r="34" s="18" customFormat="1" ht="26.25" customHeight="1">
      <c r="A34" s="19">
        <v>25</v>
      </c>
      <c r="B34" s="32" t="s">
        <v>63</v>
      </c>
      <c r="C34" s="33"/>
      <c r="D34" s="34" t="s">
        <v>40</v>
      </c>
      <c r="E34" s="35">
        <v>1</v>
      </c>
      <c r="F34" s="24">
        <v>51714</v>
      </c>
      <c r="G34" s="25">
        <v>55800</v>
      </c>
      <c r="H34" s="25">
        <v>53235</v>
      </c>
      <c r="I34" s="36" t="s">
        <v>28</v>
      </c>
      <c r="J34" s="37">
        <f t="shared" si="18"/>
        <v>53583</v>
      </c>
      <c r="K34" s="38">
        <f t="shared" si="19"/>
        <v>2065.1094401992355</v>
      </c>
      <c r="L34" s="38">
        <f t="shared" si="20"/>
        <v>3.8540384827263039</v>
      </c>
      <c r="M34" s="37">
        <f t="shared" si="21"/>
        <v>53583</v>
      </c>
      <c r="N34" s="39">
        <f t="shared" si="22"/>
        <v>53583</v>
      </c>
      <c r="O34" s="39">
        <f t="shared" si="23"/>
        <v>53583</v>
      </c>
    </row>
    <row r="35" s="18" customFormat="1" ht="26.25" customHeight="1">
      <c r="A35" s="19">
        <v>26</v>
      </c>
      <c r="B35" s="32" t="s">
        <v>44</v>
      </c>
      <c r="C35" s="33"/>
      <c r="D35" s="34" t="s">
        <v>40</v>
      </c>
      <c r="E35" s="35">
        <v>1</v>
      </c>
      <c r="F35" s="24">
        <v>125287</v>
      </c>
      <c r="G35" s="25">
        <v>141000</v>
      </c>
      <c r="H35" s="25">
        <v>128972</v>
      </c>
      <c r="I35" s="36" t="s">
        <v>28</v>
      </c>
      <c r="J35" s="37">
        <f t="shared" si="18"/>
        <v>131753</v>
      </c>
      <c r="K35" s="38">
        <f t="shared" si="19"/>
        <v>8217.3635066242514</v>
      </c>
      <c r="L35" s="38">
        <f t="shared" si="20"/>
        <v>6.2369460328222139</v>
      </c>
      <c r="M35" s="37">
        <f t="shared" si="21"/>
        <v>131753</v>
      </c>
      <c r="N35" s="39">
        <f t="shared" si="22"/>
        <v>131753</v>
      </c>
      <c r="O35" s="39">
        <f t="shared" si="23"/>
        <v>131753</v>
      </c>
    </row>
    <row r="36" s="18" customFormat="1" ht="26.25" customHeight="1">
      <c r="A36" s="19">
        <v>27</v>
      </c>
      <c r="B36" s="32" t="s">
        <v>64</v>
      </c>
      <c r="C36" s="33"/>
      <c r="D36" s="34" t="s">
        <v>40</v>
      </c>
      <c r="E36" s="35">
        <v>1</v>
      </c>
      <c r="F36" s="24">
        <v>156060</v>
      </c>
      <c r="G36" s="25">
        <v>175000</v>
      </c>
      <c r="H36" s="25">
        <v>160650</v>
      </c>
      <c r="I36" s="36" t="s">
        <v>28</v>
      </c>
      <c r="J36" s="37">
        <f t="shared" si="18"/>
        <v>163903.33333333334</v>
      </c>
      <c r="K36" s="38">
        <f t="shared" si="19"/>
        <v>9880.234477649472</v>
      </c>
      <c r="L36" s="38">
        <f t="shared" si="20"/>
        <v>6.028086358412156</v>
      </c>
      <c r="M36" s="37">
        <f t="shared" si="21"/>
        <v>163903.33333333331</v>
      </c>
      <c r="N36" s="39">
        <f t="shared" si="22"/>
        <v>163903.33333333331</v>
      </c>
      <c r="O36" s="39">
        <f t="shared" si="23"/>
        <v>163903.33000000002</v>
      </c>
    </row>
    <row r="37" s="18" customFormat="1" ht="26.25" customHeight="1">
      <c r="A37" s="19">
        <v>28</v>
      </c>
      <c r="B37" s="32" t="s">
        <v>65</v>
      </c>
      <c r="C37" s="33"/>
      <c r="D37" s="34" t="s">
        <v>40</v>
      </c>
      <c r="E37" s="35">
        <v>1</v>
      </c>
      <c r="F37" s="24">
        <v>23737</v>
      </c>
      <c r="G37" s="25">
        <v>28200</v>
      </c>
      <c r="H37" s="25">
        <v>24436</v>
      </c>
      <c r="I37" s="36" t="s">
        <v>28</v>
      </c>
      <c r="J37" s="37">
        <f t="shared" si="18"/>
        <v>25457.666666666668</v>
      </c>
      <c r="K37" s="38">
        <f t="shared" si="19"/>
        <v>2400.5091820972762</v>
      </c>
      <c r="L37" s="38">
        <f t="shared" si="20"/>
        <v>9.4294155608550501</v>
      </c>
      <c r="M37" s="37">
        <f t="shared" si="21"/>
        <v>25457.666666666664</v>
      </c>
      <c r="N37" s="39">
        <f t="shared" si="22"/>
        <v>25457.666666666664</v>
      </c>
      <c r="O37" s="39">
        <f t="shared" si="23"/>
        <v>25457.670000000002</v>
      </c>
    </row>
    <row r="38" s="18" customFormat="1" ht="26.25" customHeight="1">
      <c r="A38" s="19">
        <v>29</v>
      </c>
      <c r="B38" s="32" t="s">
        <v>66</v>
      </c>
      <c r="C38" s="33"/>
      <c r="D38" s="34" t="s">
        <v>40</v>
      </c>
      <c r="E38" s="35">
        <v>1</v>
      </c>
      <c r="F38" s="24">
        <v>69945</v>
      </c>
      <c r="G38" s="25">
        <v>77950</v>
      </c>
      <c r="H38" s="25">
        <v>72003</v>
      </c>
      <c r="I38" s="36" t="s">
        <v>28</v>
      </c>
      <c r="J38" s="37">
        <f t="shared" si="18"/>
        <v>73299.333333333328</v>
      </c>
      <c r="K38" s="38">
        <f t="shared" si="19"/>
        <v>4156.9660009835698</v>
      </c>
      <c r="L38" s="38">
        <f t="shared" si="20"/>
        <v>5.6712193848742185</v>
      </c>
      <c r="M38" s="37">
        <f t="shared" si="21"/>
        <v>73299.333333333328</v>
      </c>
      <c r="N38" s="39">
        <f t="shared" si="22"/>
        <v>73299.333333333328</v>
      </c>
      <c r="O38" s="39">
        <f t="shared" si="23"/>
        <v>73299.330000000002</v>
      </c>
    </row>
    <row r="39" s="18" customFormat="1" ht="26.25" customHeight="1">
      <c r="A39" s="19">
        <v>30</v>
      </c>
      <c r="B39" s="32" t="s">
        <v>67</v>
      </c>
      <c r="C39" s="33"/>
      <c r="D39" s="34" t="s">
        <v>40</v>
      </c>
      <c r="E39" s="35">
        <v>1</v>
      </c>
      <c r="F39" s="24">
        <v>17732</v>
      </c>
      <c r="G39" s="25">
        <v>21150</v>
      </c>
      <c r="H39" s="25">
        <v>18253</v>
      </c>
      <c r="I39" s="36" t="s">
        <v>28</v>
      </c>
      <c r="J39" s="37">
        <f t="shared" si="18"/>
        <v>19045</v>
      </c>
      <c r="K39" s="38">
        <f t="shared" si="19"/>
        <v>1841.5018327441328</v>
      </c>
      <c r="L39" s="38">
        <f t="shared" si="20"/>
        <v>9.6692141388507888</v>
      </c>
      <c r="M39" s="37">
        <f t="shared" si="21"/>
        <v>19045</v>
      </c>
      <c r="N39" s="39">
        <f t="shared" si="22"/>
        <v>19045</v>
      </c>
      <c r="O39" s="39">
        <f t="shared" si="23"/>
        <v>19045</v>
      </c>
    </row>
    <row r="40" s="18" customFormat="1" ht="26.25" customHeight="1">
      <c r="A40" s="19">
        <v>31</v>
      </c>
      <c r="B40" s="32" t="s">
        <v>68</v>
      </c>
      <c r="C40" s="33"/>
      <c r="D40" s="34" t="s">
        <v>40</v>
      </c>
      <c r="E40" s="35">
        <v>1</v>
      </c>
      <c r="F40" s="24">
        <v>12240</v>
      </c>
      <c r="G40" s="25">
        <v>15800</v>
      </c>
      <c r="H40" s="25">
        <v>12600</v>
      </c>
      <c r="I40" s="36" t="s">
        <v>28</v>
      </c>
      <c r="J40" s="37">
        <f t="shared" si="18"/>
        <v>13546.666666666666</v>
      </c>
      <c r="K40" s="38">
        <f t="shared" si="19"/>
        <v>1959.7278722652625</v>
      </c>
      <c r="L40" s="38">
        <f t="shared" si="20"/>
        <v>14.466495120068377</v>
      </c>
      <c r="M40" s="37">
        <f t="shared" si="21"/>
        <v>13546.666666666666</v>
      </c>
      <c r="N40" s="39">
        <f t="shared" si="22"/>
        <v>13546.666666666666</v>
      </c>
      <c r="O40" s="39">
        <f t="shared" si="23"/>
        <v>13546.67</v>
      </c>
    </row>
    <row r="41" s="18" customFormat="1" ht="26.25" customHeight="1">
      <c r="A41" s="19">
        <v>32</v>
      </c>
      <c r="B41" s="32" t="s">
        <v>69</v>
      </c>
      <c r="C41" s="33"/>
      <c r="D41" s="34" t="s">
        <v>40</v>
      </c>
      <c r="E41" s="35">
        <v>1</v>
      </c>
      <c r="F41" s="24">
        <v>11730</v>
      </c>
      <c r="G41" s="25">
        <v>13100</v>
      </c>
      <c r="H41" s="25">
        <v>12075</v>
      </c>
      <c r="I41" s="36" t="s">
        <v>28</v>
      </c>
      <c r="J41" s="37">
        <f t="shared" si="18"/>
        <v>12301.666666666666</v>
      </c>
      <c r="K41" s="38">
        <f t="shared" si="19"/>
        <v>712.57163382591466</v>
      </c>
      <c r="L41" s="38">
        <f t="shared" si="20"/>
        <v>5.7924804267111343</v>
      </c>
      <c r="M41" s="37">
        <f t="shared" si="21"/>
        <v>12301.666666666666</v>
      </c>
      <c r="N41" s="39">
        <f t="shared" si="22"/>
        <v>12301.666666666666</v>
      </c>
      <c r="O41" s="39">
        <f t="shared" si="23"/>
        <v>12301.67</v>
      </c>
    </row>
    <row r="42" s="18" customFormat="1" ht="26.25" customHeight="1">
      <c r="A42" s="19">
        <v>33</v>
      </c>
      <c r="B42" s="32" t="s">
        <v>70</v>
      </c>
      <c r="C42" s="33"/>
      <c r="D42" s="34" t="s">
        <v>40</v>
      </c>
      <c r="E42" s="35">
        <v>1</v>
      </c>
      <c r="F42" s="24">
        <v>15096</v>
      </c>
      <c r="G42" s="25">
        <v>16890</v>
      </c>
      <c r="H42" s="25">
        <v>15540</v>
      </c>
      <c r="I42" s="36" t="s">
        <v>28</v>
      </c>
      <c r="J42" s="37">
        <f t="shared" si="18"/>
        <v>15842</v>
      </c>
      <c r="K42" s="38">
        <f t="shared" si="19"/>
        <v>934.35111173476969</v>
      </c>
      <c r="L42" s="38">
        <f t="shared" si="20"/>
        <v>5.8979365719907184</v>
      </c>
      <c r="M42" s="37">
        <f t="shared" si="21"/>
        <v>15842</v>
      </c>
      <c r="N42" s="39">
        <f t="shared" si="22"/>
        <v>15842</v>
      </c>
      <c r="O42" s="39">
        <f t="shared" si="23"/>
        <v>15842</v>
      </c>
    </row>
    <row r="43" s="18" customFormat="1" ht="26.25" customHeight="1">
      <c r="A43" s="19">
        <v>34</v>
      </c>
      <c r="B43" s="32" t="s">
        <v>71</v>
      </c>
      <c r="C43" s="33"/>
      <c r="D43" s="34" t="s">
        <v>72</v>
      </c>
      <c r="E43" s="35">
        <v>1</v>
      </c>
      <c r="F43" s="24">
        <v>12240</v>
      </c>
      <c r="G43" s="25">
        <v>15500</v>
      </c>
      <c r="H43" s="25">
        <v>12600</v>
      </c>
      <c r="I43" s="36" t="s">
        <v>28</v>
      </c>
      <c r="J43" s="37">
        <f t="shared" si="18"/>
        <v>13446.666666666666</v>
      </c>
      <c r="K43" s="38">
        <f t="shared" si="19"/>
        <v>1787.3257490825038</v>
      </c>
      <c r="L43" s="38">
        <f t="shared" si="20"/>
        <v>13.291961445829232</v>
      </c>
      <c r="M43" s="37">
        <f t="shared" si="21"/>
        <v>13446.666666666666</v>
      </c>
      <c r="N43" s="39">
        <f t="shared" si="22"/>
        <v>13446.666666666666</v>
      </c>
      <c r="O43" s="39">
        <f t="shared" si="23"/>
        <v>13446.67</v>
      </c>
    </row>
    <row r="44" s="18" customFormat="1" ht="26.25" customHeight="1">
      <c r="A44" s="19">
        <v>35</v>
      </c>
      <c r="B44" s="32" t="s">
        <v>73</v>
      </c>
      <c r="C44" s="33"/>
      <c r="D44" s="34" t="s">
        <v>40</v>
      </c>
      <c r="E44" s="35">
        <v>1</v>
      </c>
      <c r="F44" s="24">
        <v>459000</v>
      </c>
      <c r="G44" s="25">
        <v>525000</v>
      </c>
      <c r="H44" s="25">
        <v>472500</v>
      </c>
      <c r="I44" s="36" t="s">
        <v>28</v>
      </c>
      <c r="J44" s="37">
        <f t="shared" si="18"/>
        <v>485500</v>
      </c>
      <c r="K44" s="38">
        <f t="shared" si="19"/>
        <v>34867.606743222284</v>
      </c>
      <c r="L44" s="38">
        <f t="shared" si="20"/>
        <v>7.1817933559675158</v>
      </c>
      <c r="M44" s="37">
        <f t="shared" si="21"/>
        <v>485500</v>
      </c>
      <c r="N44" s="39">
        <f t="shared" si="22"/>
        <v>485500</v>
      </c>
      <c r="O44" s="39">
        <f t="shared" si="23"/>
        <v>485500</v>
      </c>
    </row>
    <row r="45" s="18" customFormat="1" ht="26.25" customHeight="1">
      <c r="A45" s="19">
        <v>36</v>
      </c>
      <c r="B45" s="32" t="s">
        <v>74</v>
      </c>
      <c r="C45" s="33"/>
      <c r="D45" s="34" t="s">
        <v>40</v>
      </c>
      <c r="E45" s="35">
        <v>1</v>
      </c>
      <c r="F45" s="24">
        <v>13841</v>
      </c>
      <c r="G45" s="25">
        <v>16150</v>
      </c>
      <c r="H45" s="25">
        <v>14249</v>
      </c>
      <c r="I45" s="36" t="s">
        <v>28</v>
      </c>
      <c r="J45" s="37">
        <f t="shared" si="18"/>
        <v>14746.666666666666</v>
      </c>
      <c r="K45" s="38">
        <f t="shared" si="19"/>
        <v>1232.3247678000039</v>
      </c>
      <c r="L45" s="38">
        <f t="shared" si="20"/>
        <v>8.3566326930380015</v>
      </c>
      <c r="M45" s="37">
        <f t="shared" si="21"/>
        <v>14746.666666666666</v>
      </c>
      <c r="N45" s="39">
        <f t="shared" si="22"/>
        <v>14746.666666666666</v>
      </c>
      <c r="O45" s="39">
        <f t="shared" si="23"/>
        <v>14746.67</v>
      </c>
    </row>
    <row r="46" s="18" customFormat="1" ht="26.25" customHeight="1">
      <c r="A46" s="19">
        <v>37</v>
      </c>
      <c r="B46" s="32" t="s">
        <v>75</v>
      </c>
      <c r="C46" s="33"/>
      <c r="D46" s="34" t="s">
        <v>40</v>
      </c>
      <c r="E46" s="35">
        <v>1</v>
      </c>
      <c r="F46" s="24">
        <v>68646</v>
      </c>
      <c r="G46" s="25">
        <v>81000</v>
      </c>
      <c r="H46" s="25">
        <v>70665</v>
      </c>
      <c r="I46" s="36" t="s">
        <v>28</v>
      </c>
      <c r="J46" s="37">
        <f t="shared" si="18"/>
        <v>73437</v>
      </c>
      <c r="K46" s="38">
        <f t="shared" si="19"/>
        <v>6627.0896327120854</v>
      </c>
      <c r="L46" s="38">
        <f t="shared" si="20"/>
        <v>9.0241834943040775</v>
      </c>
      <c r="M46" s="37">
        <f t="shared" si="21"/>
        <v>73437</v>
      </c>
      <c r="N46" s="39">
        <f t="shared" si="22"/>
        <v>73437</v>
      </c>
      <c r="O46" s="39">
        <f t="shared" si="23"/>
        <v>73437</v>
      </c>
    </row>
    <row r="47" s="18" customFormat="1" ht="26.25" customHeight="1">
      <c r="A47" s="19">
        <v>38</v>
      </c>
      <c r="B47" s="32" t="s">
        <v>64</v>
      </c>
      <c r="C47" s="33"/>
      <c r="D47" s="34" t="s">
        <v>40</v>
      </c>
      <c r="E47" s="35">
        <v>1</v>
      </c>
      <c r="F47" s="24">
        <v>173400</v>
      </c>
      <c r="G47" s="25">
        <v>210000</v>
      </c>
      <c r="H47" s="25">
        <v>178500</v>
      </c>
      <c r="I47" s="36" t="s">
        <v>28</v>
      </c>
      <c r="J47" s="37">
        <f t="shared" si="18"/>
        <v>187300</v>
      </c>
      <c r="K47" s="38">
        <f t="shared" si="19"/>
        <v>19823.470937250117</v>
      </c>
      <c r="L47" s="38">
        <f t="shared" si="20"/>
        <v>10.583807227576143</v>
      </c>
      <c r="M47" s="37">
        <f t="shared" si="21"/>
        <v>187300</v>
      </c>
      <c r="N47" s="39">
        <f t="shared" si="22"/>
        <v>187300</v>
      </c>
      <c r="O47" s="39">
        <f t="shared" si="23"/>
        <v>187300</v>
      </c>
    </row>
    <row r="48" s="18" customFormat="1" ht="26.25" customHeight="1">
      <c r="A48" s="19">
        <v>39</v>
      </c>
      <c r="B48" s="32" t="s">
        <v>76</v>
      </c>
      <c r="C48" s="33"/>
      <c r="D48" s="34" t="s">
        <v>40</v>
      </c>
      <c r="E48" s="35">
        <v>1</v>
      </c>
      <c r="F48" s="24">
        <v>18870</v>
      </c>
      <c r="G48" s="25">
        <v>20150</v>
      </c>
      <c r="H48" s="25">
        <v>19425</v>
      </c>
      <c r="I48" s="36" t="s">
        <v>28</v>
      </c>
      <c r="J48" s="37">
        <f t="shared" si="18"/>
        <v>19481.666666666668</v>
      </c>
      <c r="K48" s="38">
        <f t="shared" si="19"/>
        <v>641.87875282901621</v>
      </c>
      <c r="L48" s="38">
        <f t="shared" si="20"/>
        <v>3.2947835717119491</v>
      </c>
      <c r="M48" s="37">
        <f t="shared" si="21"/>
        <v>19481.666666666664</v>
      </c>
      <c r="N48" s="39">
        <f t="shared" si="22"/>
        <v>19481.666666666664</v>
      </c>
      <c r="O48" s="39">
        <f t="shared" si="23"/>
        <v>19481.670000000002</v>
      </c>
    </row>
    <row r="49" s="18" customFormat="1" ht="26.25" customHeight="1">
      <c r="A49" s="19">
        <v>40</v>
      </c>
      <c r="B49" s="32" t="s">
        <v>77</v>
      </c>
      <c r="C49" s="33"/>
      <c r="D49" s="34" t="s">
        <v>40</v>
      </c>
      <c r="E49" s="35">
        <v>1</v>
      </c>
      <c r="F49" s="24">
        <v>4539</v>
      </c>
      <c r="G49" s="25">
        <v>5170</v>
      </c>
      <c r="H49" s="25">
        <v>4673</v>
      </c>
      <c r="I49" s="36" t="s">
        <v>28</v>
      </c>
      <c r="J49" s="37">
        <f t="shared" si="18"/>
        <v>4794</v>
      </c>
      <c r="K49" s="38">
        <f t="shared" si="19"/>
        <v>332.44698825527058</v>
      </c>
      <c r="L49" s="38">
        <f t="shared" si="20"/>
        <v>6.9346472310235825</v>
      </c>
      <c r="M49" s="37">
        <f t="shared" si="21"/>
        <v>4794</v>
      </c>
      <c r="N49" s="39">
        <f t="shared" si="22"/>
        <v>4794</v>
      </c>
      <c r="O49" s="39">
        <f t="shared" si="23"/>
        <v>4794</v>
      </c>
    </row>
    <row r="50" s="18" customFormat="1" ht="26.25" customHeight="1">
      <c r="A50" s="19">
        <v>41</v>
      </c>
      <c r="B50" s="32" t="s">
        <v>78</v>
      </c>
      <c r="C50" s="33"/>
      <c r="D50" s="34" t="s">
        <v>40</v>
      </c>
      <c r="E50" s="35">
        <v>1</v>
      </c>
      <c r="F50" s="24">
        <v>88740</v>
      </c>
      <c r="G50" s="25">
        <v>98250</v>
      </c>
      <c r="H50" s="25">
        <v>91350</v>
      </c>
      <c r="I50" s="36" t="s">
        <v>28</v>
      </c>
      <c r="J50" s="37">
        <f t="shared" si="18"/>
        <v>92780</v>
      </c>
      <c r="K50" s="38">
        <f t="shared" si="19"/>
        <v>4913.6239172325759</v>
      </c>
      <c r="L50" s="38">
        <f t="shared" si="20"/>
        <v>5.2959947372629612</v>
      </c>
      <c r="M50" s="37">
        <f t="shared" si="21"/>
        <v>92780</v>
      </c>
      <c r="N50" s="39">
        <f t="shared" si="22"/>
        <v>92780</v>
      </c>
      <c r="O50" s="39">
        <f t="shared" si="23"/>
        <v>92780</v>
      </c>
    </row>
    <row r="51" s="18" customFormat="1" ht="26.25" customHeight="1">
      <c r="A51" s="19">
        <v>42</v>
      </c>
      <c r="B51" s="32" t="s">
        <v>79</v>
      </c>
      <c r="C51" s="33"/>
      <c r="D51" s="34" t="s">
        <v>40</v>
      </c>
      <c r="E51" s="35">
        <v>1</v>
      </c>
      <c r="F51" s="24">
        <v>6936</v>
      </c>
      <c r="G51" s="25">
        <v>7750</v>
      </c>
      <c r="H51" s="25">
        <v>7140</v>
      </c>
      <c r="I51" s="36" t="s">
        <v>28</v>
      </c>
      <c r="J51" s="37">
        <f t="shared" si="18"/>
        <v>7275.333333333333</v>
      </c>
      <c r="K51" s="38">
        <f t="shared" si="19"/>
        <v>423.53905762436284</v>
      </c>
      <c r="L51" s="38">
        <f t="shared" si="20"/>
        <v>5.8215759776096787</v>
      </c>
      <c r="M51" s="37">
        <f t="shared" si="21"/>
        <v>7275.333333333333</v>
      </c>
      <c r="N51" s="39">
        <f t="shared" si="22"/>
        <v>7275.333333333333</v>
      </c>
      <c r="O51" s="39">
        <f t="shared" si="23"/>
        <v>7275.3299999999999</v>
      </c>
    </row>
    <row r="52" s="18" customFormat="1" ht="26.25" customHeight="1">
      <c r="A52" s="19">
        <v>43</v>
      </c>
      <c r="B52" s="32" t="s">
        <v>80</v>
      </c>
      <c r="C52" s="33"/>
      <c r="D52" s="34" t="s">
        <v>40</v>
      </c>
      <c r="E52" s="35">
        <v>1</v>
      </c>
      <c r="F52" s="24">
        <v>4896</v>
      </c>
      <c r="G52" s="25">
        <v>5320</v>
      </c>
      <c r="H52" s="25">
        <v>5040</v>
      </c>
      <c r="I52" s="36" t="s">
        <v>28</v>
      </c>
      <c r="J52" s="37">
        <f t="shared" si="18"/>
        <v>5085.333333333333</v>
      </c>
      <c r="K52" s="38">
        <f t="shared" si="19"/>
        <v>215.60457632743635</v>
      </c>
      <c r="L52" s="38">
        <f t="shared" si="20"/>
        <v>4.2397334096900181</v>
      </c>
      <c r="M52" s="37">
        <f t="shared" si="21"/>
        <v>5085.333333333333</v>
      </c>
      <c r="N52" s="39">
        <f t="shared" si="22"/>
        <v>5085.333333333333</v>
      </c>
      <c r="O52" s="39">
        <f t="shared" si="23"/>
        <v>5085.3299999999999</v>
      </c>
    </row>
    <row r="53" s="18" customFormat="1" ht="26.25" customHeight="1">
      <c r="A53" s="19">
        <v>44</v>
      </c>
      <c r="B53" s="32" t="s">
        <v>81</v>
      </c>
      <c r="C53" s="33"/>
      <c r="D53" s="34" t="s">
        <v>40</v>
      </c>
      <c r="E53" s="35">
        <v>1</v>
      </c>
      <c r="F53" s="24">
        <v>9486</v>
      </c>
      <c r="G53" s="25">
        <v>10100</v>
      </c>
      <c r="H53" s="25">
        <v>9765</v>
      </c>
      <c r="I53" s="36" t="s">
        <v>28</v>
      </c>
      <c r="J53" s="37">
        <f t="shared" si="18"/>
        <v>9783.6666666666661</v>
      </c>
      <c r="K53" s="38">
        <f t="shared" si="19"/>
        <v>307.42532968728091</v>
      </c>
      <c r="L53" s="38">
        <f t="shared" si="20"/>
        <v>3.1422302104250037</v>
      </c>
      <c r="M53" s="37">
        <f t="shared" si="21"/>
        <v>9783.6666666666661</v>
      </c>
      <c r="N53" s="39">
        <f t="shared" si="22"/>
        <v>9783.6666666666661</v>
      </c>
      <c r="O53" s="39">
        <f t="shared" si="23"/>
        <v>9783.6700000000001</v>
      </c>
    </row>
    <row r="54" s="18" customFormat="1" ht="26.25" customHeight="1">
      <c r="A54" s="19">
        <v>45</v>
      </c>
      <c r="B54" s="32" t="s">
        <v>82</v>
      </c>
      <c r="C54" s="33"/>
      <c r="D54" s="34" t="s">
        <v>40</v>
      </c>
      <c r="E54" s="35">
        <v>1</v>
      </c>
      <c r="F54" s="24">
        <v>6324</v>
      </c>
      <c r="G54" s="25">
        <v>6980</v>
      </c>
      <c r="H54" s="25">
        <v>6510</v>
      </c>
      <c r="I54" s="36" t="s">
        <v>28</v>
      </c>
      <c r="J54" s="37">
        <f t="shared" si="18"/>
        <v>6604.666666666667</v>
      </c>
      <c r="K54" s="38">
        <f t="shared" si="19"/>
        <v>338.0907176089479</v>
      </c>
      <c r="L54" s="38">
        <f t="shared" si="20"/>
        <v>5.1189671587102232</v>
      </c>
      <c r="M54" s="37">
        <f t="shared" si="21"/>
        <v>6604.6666666666661</v>
      </c>
      <c r="N54" s="39">
        <f t="shared" si="22"/>
        <v>6604.6666666666661</v>
      </c>
      <c r="O54" s="39">
        <f t="shared" si="23"/>
        <v>6604.6700000000001</v>
      </c>
    </row>
    <row r="55" s="18" customFormat="1" ht="36" customHeight="1">
      <c r="A55" s="19">
        <v>46</v>
      </c>
      <c r="B55" s="32" t="s">
        <v>83</v>
      </c>
      <c r="C55" s="33"/>
      <c r="D55" s="34" t="s">
        <v>40</v>
      </c>
      <c r="E55" s="35">
        <v>1</v>
      </c>
      <c r="F55" s="24">
        <v>19622</v>
      </c>
      <c r="G55" s="25">
        <v>20550</v>
      </c>
      <c r="H55" s="25">
        <v>20199</v>
      </c>
      <c r="I55" s="36" t="s">
        <v>28</v>
      </c>
      <c r="J55" s="37">
        <f t="shared" si="18"/>
        <v>20123.666666666668</v>
      </c>
      <c r="K55" s="38">
        <f t="shared" si="19"/>
        <v>468.56411870024078</v>
      </c>
      <c r="L55" s="38">
        <f t="shared" si="20"/>
        <v>2.3284231768576342</v>
      </c>
      <c r="M55" s="37">
        <f t="shared" si="21"/>
        <v>20123.666666666664</v>
      </c>
      <c r="N55" s="39">
        <f t="shared" si="22"/>
        <v>20123.666666666664</v>
      </c>
      <c r="O55" s="39">
        <f t="shared" si="23"/>
        <v>20123.670000000002</v>
      </c>
    </row>
    <row r="56" s="18" customFormat="1" ht="26.25" customHeight="1">
      <c r="A56" s="19">
        <v>47</v>
      </c>
      <c r="B56" s="32" t="s">
        <v>84</v>
      </c>
      <c r="C56" s="33"/>
      <c r="D56" s="34" t="s">
        <v>40</v>
      </c>
      <c r="E56" s="35">
        <v>1</v>
      </c>
      <c r="F56" s="24">
        <v>67221</v>
      </c>
      <c r="G56" s="25">
        <v>71590</v>
      </c>
      <c r="H56" s="25">
        <v>69198</v>
      </c>
      <c r="I56" s="36" t="s">
        <v>28</v>
      </c>
      <c r="J56" s="37">
        <f t="shared" si="18"/>
        <v>69336.333333333328</v>
      </c>
      <c r="K56" s="38">
        <f t="shared" si="19"/>
        <v>2187.7825150899562</v>
      </c>
      <c r="L56" s="38">
        <f t="shared" si="20"/>
        <v>3.1553190223835839</v>
      </c>
      <c r="M56" s="37">
        <f t="shared" si="21"/>
        <v>69336.333333333328</v>
      </c>
      <c r="N56" s="39">
        <f t="shared" si="22"/>
        <v>69336.333333333328</v>
      </c>
      <c r="O56" s="39">
        <f t="shared" si="23"/>
        <v>69336.330000000002</v>
      </c>
    </row>
    <row r="57" s="18" customFormat="1" ht="26.25" customHeight="1">
      <c r="A57" s="19">
        <v>48</v>
      </c>
      <c r="B57" s="32" t="s">
        <v>85</v>
      </c>
      <c r="C57" s="33"/>
      <c r="D57" s="34" t="s">
        <v>40</v>
      </c>
      <c r="E57" s="35">
        <v>1</v>
      </c>
      <c r="F57" s="24">
        <v>70247</v>
      </c>
      <c r="G57" s="25">
        <v>77800</v>
      </c>
      <c r="H57" s="25">
        <v>72314</v>
      </c>
      <c r="I57" s="36" t="s">
        <v>28</v>
      </c>
      <c r="J57" s="37">
        <f t="shared" si="18"/>
        <v>73453.666666666672</v>
      </c>
      <c r="K57" s="38">
        <f t="shared" si="19"/>
        <v>3903.3424565791474</v>
      </c>
      <c r="L57" s="38">
        <f t="shared" si="20"/>
        <v>5.3140198899702948</v>
      </c>
      <c r="M57" s="37">
        <f t="shared" si="21"/>
        <v>73453.666666666657</v>
      </c>
      <c r="N57" s="39">
        <f t="shared" si="22"/>
        <v>73453.666666666657</v>
      </c>
      <c r="O57" s="39">
        <f t="shared" si="23"/>
        <v>73453.669999999998</v>
      </c>
    </row>
    <row r="58" s="18" customFormat="1" ht="26.25" customHeight="1">
      <c r="A58" s="19">
        <v>49</v>
      </c>
      <c r="B58" s="32" t="s">
        <v>86</v>
      </c>
      <c r="C58" s="33"/>
      <c r="D58" s="34" t="s">
        <v>40</v>
      </c>
      <c r="E58" s="35">
        <v>1</v>
      </c>
      <c r="F58" s="24">
        <v>29900</v>
      </c>
      <c r="G58" s="25">
        <v>34200</v>
      </c>
      <c r="H58" s="25">
        <v>30780</v>
      </c>
      <c r="I58" s="36" t="s">
        <v>28</v>
      </c>
      <c r="J58" s="37">
        <f t="shared" si="18"/>
        <v>31626.666666666668</v>
      </c>
      <c r="K58" s="38">
        <f t="shared" si="19"/>
        <v>2271.5926864940675</v>
      </c>
      <c r="L58" s="38">
        <f t="shared" si="20"/>
        <v>7.1825232498758451</v>
      </c>
      <c r="M58" s="37">
        <f t="shared" si="21"/>
        <v>31626.666666666664</v>
      </c>
      <c r="N58" s="39">
        <f t="shared" si="22"/>
        <v>31626.666666666664</v>
      </c>
      <c r="O58" s="39">
        <f t="shared" si="23"/>
        <v>31626.670000000002</v>
      </c>
    </row>
    <row r="59" s="18" customFormat="1" ht="26.25" customHeight="1">
      <c r="A59" s="19">
        <v>50</v>
      </c>
      <c r="B59" s="32" t="s">
        <v>87</v>
      </c>
      <c r="C59" s="33"/>
      <c r="D59" s="34" t="s">
        <v>40</v>
      </c>
      <c r="E59" s="35">
        <v>1</v>
      </c>
      <c r="F59" s="24">
        <v>48461</v>
      </c>
      <c r="G59" s="25">
        <v>51550</v>
      </c>
      <c r="H59" s="25">
        <v>49887</v>
      </c>
      <c r="I59" s="36" t="s">
        <v>28</v>
      </c>
      <c r="J59" s="37">
        <f t="shared" si="18"/>
        <v>49966</v>
      </c>
      <c r="K59" s="38">
        <f t="shared" si="19"/>
        <v>1546.014553618432</v>
      </c>
      <c r="L59" s="38">
        <f t="shared" si="20"/>
        <v>3.0941331177569387</v>
      </c>
      <c r="M59" s="37">
        <f t="shared" si="21"/>
        <v>49966</v>
      </c>
      <c r="N59" s="39">
        <f t="shared" si="22"/>
        <v>49966</v>
      </c>
      <c r="O59" s="39">
        <f t="shared" si="23"/>
        <v>49966</v>
      </c>
    </row>
    <row r="60" s="18" customFormat="1" ht="26.25" customHeight="1">
      <c r="A60" s="19">
        <v>51</v>
      </c>
      <c r="B60" s="32" t="s">
        <v>88</v>
      </c>
      <c r="C60" s="33"/>
      <c r="D60" s="34" t="s">
        <v>40</v>
      </c>
      <c r="E60" s="35">
        <v>1</v>
      </c>
      <c r="F60" s="24">
        <v>58524</v>
      </c>
      <c r="G60" s="25">
        <v>66800</v>
      </c>
      <c r="H60" s="25">
        <v>60245</v>
      </c>
      <c r="I60" s="36" t="s">
        <v>28</v>
      </c>
      <c r="J60" s="37">
        <f t="shared" si="18"/>
        <v>61856.333333333336</v>
      </c>
      <c r="K60" s="38">
        <f t="shared" si="19"/>
        <v>4366.9600792007859</v>
      </c>
      <c r="L60" s="38">
        <f t="shared" si="20"/>
        <v>7.0598430975013917</v>
      </c>
      <c r="M60" s="37">
        <f t="shared" si="21"/>
        <v>61856.333333333328</v>
      </c>
      <c r="N60" s="39">
        <f t="shared" si="22"/>
        <v>61856.333333333328</v>
      </c>
      <c r="O60" s="39">
        <f t="shared" si="23"/>
        <v>61856.330000000002</v>
      </c>
    </row>
    <row r="61" s="18" customFormat="1" ht="26.25" customHeight="1">
      <c r="A61" s="19">
        <v>52</v>
      </c>
      <c r="B61" s="32" t="s">
        <v>89</v>
      </c>
      <c r="C61" s="33"/>
      <c r="D61" s="34" t="s">
        <v>40</v>
      </c>
      <c r="E61" s="35">
        <v>1</v>
      </c>
      <c r="F61" s="24">
        <v>325713</v>
      </c>
      <c r="G61" s="25">
        <v>350900</v>
      </c>
      <c r="H61" s="25">
        <v>335292</v>
      </c>
      <c r="I61" s="36" t="s">
        <v>28</v>
      </c>
      <c r="J61" s="37">
        <f t="shared" si="18"/>
        <v>337301.66666666669</v>
      </c>
      <c r="K61" s="38">
        <f t="shared" si="19"/>
        <v>12713.194418922936</v>
      </c>
      <c r="L61" s="38">
        <f t="shared" si="20"/>
        <v>3.7690873408836603</v>
      </c>
      <c r="M61" s="37">
        <f t="shared" si="21"/>
        <v>337301.66666666663</v>
      </c>
      <c r="N61" s="39">
        <f t="shared" si="22"/>
        <v>337301.66666666663</v>
      </c>
      <c r="O61" s="39">
        <f t="shared" si="23"/>
        <v>337301.66999999998</v>
      </c>
    </row>
    <row r="62" s="18" customFormat="1" ht="26.25" customHeight="1">
      <c r="A62" s="19">
        <v>53</v>
      </c>
      <c r="B62" s="32" t="s">
        <v>57</v>
      </c>
      <c r="C62" s="33"/>
      <c r="D62" s="34" t="s">
        <v>40</v>
      </c>
      <c r="E62" s="35">
        <v>1</v>
      </c>
      <c r="F62" s="24">
        <v>11424</v>
      </c>
      <c r="G62" s="25">
        <v>12200</v>
      </c>
      <c r="H62" s="25">
        <v>11760</v>
      </c>
      <c r="I62" s="36" t="s">
        <v>28</v>
      </c>
      <c r="J62" s="37">
        <f t="shared" si="18"/>
        <v>11794.666666666666</v>
      </c>
      <c r="K62" s="38">
        <f t="shared" si="19"/>
        <v>389.15977866852239</v>
      </c>
      <c r="L62" s="38">
        <f t="shared" si="20"/>
        <v>3.2994555053288694</v>
      </c>
      <c r="M62" s="37">
        <f t="shared" si="21"/>
        <v>11794.666666666666</v>
      </c>
      <c r="N62" s="39">
        <f t="shared" si="22"/>
        <v>11794.666666666666</v>
      </c>
      <c r="O62" s="39">
        <f t="shared" si="23"/>
        <v>11794.67</v>
      </c>
    </row>
    <row r="63" s="18" customFormat="1" ht="26.25" customHeight="1">
      <c r="A63" s="19">
        <v>54</v>
      </c>
      <c r="B63" s="32" t="s">
        <v>90</v>
      </c>
      <c r="C63" s="33"/>
      <c r="D63" s="34" t="s">
        <v>40</v>
      </c>
      <c r="E63" s="35">
        <v>1</v>
      </c>
      <c r="F63" s="24">
        <v>8375</v>
      </c>
      <c r="G63" s="25">
        <v>9150</v>
      </c>
      <c r="H63" s="25">
        <v>8622</v>
      </c>
      <c r="I63" s="36" t="s">
        <v>28</v>
      </c>
      <c r="J63" s="37">
        <f t="shared" si="18"/>
        <v>8715.6666666666661</v>
      </c>
      <c r="K63" s="38">
        <f t="shared" si="19"/>
        <v>395.89939799566923</v>
      </c>
      <c r="L63" s="38">
        <f t="shared" si="20"/>
        <v>4.5423880138716015</v>
      </c>
      <c r="M63" s="37">
        <f t="shared" si="21"/>
        <v>8715.6666666666661</v>
      </c>
      <c r="N63" s="39">
        <f t="shared" si="22"/>
        <v>8715.6666666666661</v>
      </c>
      <c r="O63" s="39">
        <f t="shared" si="23"/>
        <v>8715.6700000000001</v>
      </c>
    </row>
    <row r="64" s="18" customFormat="1" ht="26.25" customHeight="1">
      <c r="A64" s="19">
        <v>55</v>
      </c>
      <c r="B64" s="32" t="s">
        <v>91</v>
      </c>
      <c r="C64" s="33"/>
      <c r="D64" s="34" t="s">
        <v>40</v>
      </c>
      <c r="E64" s="35">
        <v>1</v>
      </c>
      <c r="F64" s="24">
        <v>14393</v>
      </c>
      <c r="G64" s="25">
        <v>15500</v>
      </c>
      <c r="H64" s="25">
        <v>14817</v>
      </c>
      <c r="I64" s="36" t="s">
        <v>28</v>
      </c>
      <c r="J64" s="37">
        <f t="shared" si="18"/>
        <v>14903.333333333334</v>
      </c>
      <c r="K64" s="38">
        <f t="shared" si="19"/>
        <v>558.52693160968818</v>
      </c>
      <c r="L64" s="38">
        <f t="shared" si="20"/>
        <v>3.7476644930196028</v>
      </c>
      <c r="M64" s="37">
        <f t="shared" si="21"/>
        <v>14903.333333333332</v>
      </c>
      <c r="N64" s="39">
        <f t="shared" si="22"/>
        <v>14903.333333333332</v>
      </c>
      <c r="O64" s="39">
        <f t="shared" si="23"/>
        <v>14903.33</v>
      </c>
    </row>
    <row r="65" s="18" customFormat="1" ht="26.25" customHeight="1">
      <c r="A65" s="19">
        <v>56</v>
      </c>
      <c r="B65" s="32" t="s">
        <v>92</v>
      </c>
      <c r="C65" s="33"/>
      <c r="D65" s="34" t="s">
        <v>40</v>
      </c>
      <c r="E65" s="35">
        <v>1</v>
      </c>
      <c r="F65" s="24">
        <v>956</v>
      </c>
      <c r="G65" s="25">
        <v>1200</v>
      </c>
      <c r="H65" s="25">
        <v>984</v>
      </c>
      <c r="I65" s="36" t="s">
        <v>28</v>
      </c>
      <c r="J65" s="37">
        <f t="shared" si="18"/>
        <v>1046.6666666666667</v>
      </c>
      <c r="K65" s="38">
        <f t="shared" si="19"/>
        <v>133.52652670287404</v>
      </c>
      <c r="L65" s="38">
        <f t="shared" si="20"/>
        <v>12.757311468427455</v>
      </c>
      <c r="M65" s="37">
        <f t="shared" si="21"/>
        <v>1046.6666666666665</v>
      </c>
      <c r="N65" s="39">
        <f t="shared" si="22"/>
        <v>1046.6666666666665</v>
      </c>
      <c r="O65" s="39">
        <f t="shared" si="23"/>
        <v>1046.6700000000001</v>
      </c>
    </row>
    <row r="66" s="18" customFormat="1" ht="26.25" customHeight="1">
      <c r="A66" s="19">
        <v>57</v>
      </c>
      <c r="B66" s="32" t="s">
        <v>93</v>
      </c>
      <c r="C66" s="33"/>
      <c r="D66" s="34" t="s">
        <v>40</v>
      </c>
      <c r="E66" s="35">
        <v>1</v>
      </c>
      <c r="F66" s="24">
        <v>1389</v>
      </c>
      <c r="G66" s="25">
        <v>1500</v>
      </c>
      <c r="H66" s="24">
        <v>1430</v>
      </c>
      <c r="I66" s="36" t="s">
        <v>28</v>
      </c>
      <c r="J66" s="37">
        <f t="shared" si="18"/>
        <v>1439.6666666666667</v>
      </c>
      <c r="K66" s="38">
        <f t="shared" si="19"/>
        <v>56.127830292407822</v>
      </c>
      <c r="L66" s="38">
        <f t="shared" si="20"/>
        <v>3.8986684620797281</v>
      </c>
      <c r="M66" s="37">
        <f t="shared" si="21"/>
        <v>1439.6666666666665</v>
      </c>
      <c r="N66" s="39">
        <f t="shared" si="22"/>
        <v>1439.6666666666665</v>
      </c>
      <c r="O66" s="39">
        <f t="shared" si="23"/>
        <v>1439.6700000000001</v>
      </c>
    </row>
    <row r="67" s="18" customFormat="1" ht="26.25" customHeight="1">
      <c r="A67" s="19">
        <v>58</v>
      </c>
      <c r="B67" s="32" t="s">
        <v>94</v>
      </c>
      <c r="C67" s="33"/>
      <c r="D67" s="34" t="s">
        <v>40</v>
      </c>
      <c r="E67" s="35">
        <v>1</v>
      </c>
      <c r="F67" s="24">
        <v>17575</v>
      </c>
      <c r="G67" s="25">
        <v>19000</v>
      </c>
      <c r="H67" s="24">
        <v>18092</v>
      </c>
      <c r="I67" s="36" t="s">
        <v>28</v>
      </c>
      <c r="J67" s="37">
        <f t="shared" si="18"/>
        <v>18222.333333333332</v>
      </c>
      <c r="K67" s="38">
        <f t="shared" si="19"/>
        <v>721.38501047175453</v>
      </c>
      <c r="L67" s="38">
        <f t="shared" si="20"/>
        <v>3.9587960404179188</v>
      </c>
      <c r="M67" s="37">
        <f t="shared" si="21"/>
        <v>18222.333333333332</v>
      </c>
      <c r="N67" s="39">
        <f t="shared" si="22"/>
        <v>18222.333333333332</v>
      </c>
      <c r="O67" s="39">
        <f t="shared" si="23"/>
        <v>18222.330000000002</v>
      </c>
    </row>
    <row r="68" s="18" customFormat="1" ht="26.25" customHeight="1">
      <c r="A68" s="19">
        <v>59</v>
      </c>
      <c r="B68" s="32" t="s">
        <v>95</v>
      </c>
      <c r="C68" s="33"/>
      <c r="D68" s="34" t="s">
        <v>40</v>
      </c>
      <c r="E68" s="35">
        <v>1</v>
      </c>
      <c r="F68" s="24">
        <v>54934</v>
      </c>
      <c r="G68" s="25">
        <v>58800</v>
      </c>
      <c r="H68" s="24">
        <v>56550</v>
      </c>
      <c r="I68" s="36" t="s">
        <v>28</v>
      </c>
      <c r="J68" s="37">
        <f t="shared" si="18"/>
        <v>56761.333333333336</v>
      </c>
      <c r="K68" s="38">
        <f t="shared" si="19"/>
        <v>1941.6450070322671</v>
      </c>
      <c r="L68" s="38">
        <f t="shared" si="20"/>
        <v>3.4207177545141061</v>
      </c>
      <c r="M68" s="37">
        <f t="shared" si="21"/>
        <v>56761.333333333328</v>
      </c>
      <c r="N68" s="39">
        <f t="shared" si="22"/>
        <v>56761.333333333328</v>
      </c>
      <c r="O68" s="39">
        <f t="shared" si="23"/>
        <v>56761.330000000002</v>
      </c>
    </row>
    <row r="69" s="18" customFormat="1" ht="26.25" customHeight="1">
      <c r="A69" s="19">
        <v>60</v>
      </c>
      <c r="B69" s="32" t="s">
        <v>96</v>
      </c>
      <c r="C69" s="33"/>
      <c r="D69" s="34" t="s">
        <v>40</v>
      </c>
      <c r="E69" s="35">
        <v>1</v>
      </c>
      <c r="F69" s="24">
        <v>40026</v>
      </c>
      <c r="G69" s="25">
        <v>43200</v>
      </c>
      <c r="H69" s="24">
        <v>41203</v>
      </c>
      <c r="I69" s="36" t="s">
        <v>28</v>
      </c>
      <c r="J69" s="37">
        <f t="shared" si="18"/>
        <v>41476.333333333336</v>
      </c>
      <c r="K69" s="38">
        <f t="shared" si="19"/>
        <v>1604.5567404530552</v>
      </c>
      <c r="L69" s="38">
        <f t="shared" si="20"/>
        <v>3.8686079783323541</v>
      </c>
      <c r="M69" s="37">
        <f t="shared" si="21"/>
        <v>41476.333333333328</v>
      </c>
      <c r="N69" s="39">
        <f t="shared" si="22"/>
        <v>41476.333333333328</v>
      </c>
      <c r="O69" s="39">
        <f t="shared" si="23"/>
        <v>41476.330000000002</v>
      </c>
    </row>
    <row r="70" s="18" customFormat="1" ht="26.25" customHeight="1">
      <c r="A70" s="19">
        <v>61</v>
      </c>
      <c r="B70" s="32" t="s">
        <v>97</v>
      </c>
      <c r="C70" s="33"/>
      <c r="D70" s="34" t="s">
        <v>40</v>
      </c>
      <c r="E70" s="35">
        <v>1</v>
      </c>
      <c r="F70" s="24">
        <v>54060</v>
      </c>
      <c r="G70" s="25">
        <v>58200</v>
      </c>
      <c r="H70" s="24">
        <v>55650</v>
      </c>
      <c r="I70" s="36" t="s">
        <v>28</v>
      </c>
      <c r="J70" s="37">
        <f t="shared" si="18"/>
        <v>55970</v>
      </c>
      <c r="K70" s="38">
        <f t="shared" si="19"/>
        <v>2088.4683382804728</v>
      </c>
      <c r="L70" s="38">
        <f t="shared" si="20"/>
        <v>3.7314067148123513</v>
      </c>
      <c r="M70" s="37">
        <f t="shared" si="21"/>
        <v>55970</v>
      </c>
      <c r="N70" s="39">
        <f t="shared" si="22"/>
        <v>55970</v>
      </c>
      <c r="O70" s="39">
        <f t="shared" si="23"/>
        <v>55970</v>
      </c>
    </row>
    <row r="71" s="18" customFormat="1" ht="26.25" customHeight="1">
      <c r="A71" s="19">
        <v>62</v>
      </c>
      <c r="B71" s="32" t="s">
        <v>98</v>
      </c>
      <c r="C71" s="33"/>
      <c r="D71" s="34" t="s">
        <v>40</v>
      </c>
      <c r="E71" s="35">
        <v>1</v>
      </c>
      <c r="F71" s="24">
        <v>47124</v>
      </c>
      <c r="G71" s="25">
        <v>50150</v>
      </c>
      <c r="H71" s="24">
        <v>48510</v>
      </c>
      <c r="I71" s="36" t="s">
        <v>28</v>
      </c>
      <c r="J71" s="37">
        <f t="shared" si="18"/>
        <v>48594.666666666664</v>
      </c>
      <c r="K71" s="38">
        <f t="shared" si="19"/>
        <v>1514.7756709603352</v>
      </c>
      <c r="L71" s="38">
        <f t="shared" si="20"/>
        <v>3.1171644438902799</v>
      </c>
      <c r="M71" s="37">
        <f t="shared" si="21"/>
        <v>48594.666666666664</v>
      </c>
      <c r="N71" s="39">
        <f t="shared" si="22"/>
        <v>48594.666666666664</v>
      </c>
      <c r="O71" s="39">
        <f t="shared" si="23"/>
        <v>48594.669999999998</v>
      </c>
    </row>
    <row r="72" s="18" customFormat="1" ht="26.25" customHeight="1">
      <c r="A72" s="19">
        <v>63</v>
      </c>
      <c r="B72" s="32" t="s">
        <v>99</v>
      </c>
      <c r="C72" s="33"/>
      <c r="D72" s="34" t="s">
        <v>40</v>
      </c>
      <c r="E72" s="35">
        <v>1</v>
      </c>
      <c r="F72" s="24">
        <v>189937</v>
      </c>
      <c r="G72" s="25">
        <v>210000</v>
      </c>
      <c r="H72" s="24">
        <v>195524</v>
      </c>
      <c r="I72" s="36" t="s">
        <v>28</v>
      </c>
      <c r="J72" s="37">
        <f t="shared" si="18"/>
        <v>198487</v>
      </c>
      <c r="K72" s="38">
        <f t="shared" si="19"/>
        <v>10354.492696409612</v>
      </c>
      <c r="L72" s="38">
        <f t="shared" si="20"/>
        <v>5.2167107651431133</v>
      </c>
      <c r="M72" s="37">
        <f t="shared" si="21"/>
        <v>198487</v>
      </c>
      <c r="N72" s="39">
        <f t="shared" si="22"/>
        <v>198487</v>
      </c>
      <c r="O72" s="39">
        <f t="shared" si="23"/>
        <v>198487</v>
      </c>
    </row>
    <row r="73" s="18" customFormat="1" ht="26.25" customHeight="1">
      <c r="A73" s="19">
        <v>64</v>
      </c>
      <c r="B73" s="32" t="s">
        <v>100</v>
      </c>
      <c r="C73" s="33"/>
      <c r="D73" s="34" t="s">
        <v>40</v>
      </c>
      <c r="E73" s="35">
        <v>1</v>
      </c>
      <c r="F73" s="24">
        <v>29699</v>
      </c>
      <c r="G73" s="25">
        <v>32800</v>
      </c>
      <c r="H73" s="24">
        <v>30573</v>
      </c>
      <c r="I73" s="36" t="s">
        <v>28</v>
      </c>
      <c r="J73" s="37">
        <f t="shared" si="18"/>
        <v>31024</v>
      </c>
      <c r="K73" s="38">
        <f t="shared" si="19"/>
        <v>1598.9374596900279</v>
      </c>
      <c r="L73" s="38">
        <f t="shared" si="20"/>
        <v>5.1538726782169544</v>
      </c>
      <c r="M73" s="37">
        <f t="shared" si="21"/>
        <v>31024</v>
      </c>
      <c r="N73" s="39">
        <f t="shared" si="22"/>
        <v>31024</v>
      </c>
      <c r="O73" s="39">
        <f t="shared" si="23"/>
        <v>31024</v>
      </c>
    </row>
    <row r="74" s="18" customFormat="1" ht="26.25" customHeight="1">
      <c r="A74" s="19">
        <v>65</v>
      </c>
      <c r="B74" s="32" t="s">
        <v>101</v>
      </c>
      <c r="C74" s="33"/>
      <c r="D74" s="34" t="s">
        <v>40</v>
      </c>
      <c r="E74" s="35">
        <v>1</v>
      </c>
      <c r="F74" s="24">
        <v>37610</v>
      </c>
      <c r="G74" s="25">
        <v>40000</v>
      </c>
      <c r="H74" s="24">
        <v>38717</v>
      </c>
      <c r="I74" s="36" t="s">
        <v>28</v>
      </c>
      <c r="J74" s="37">
        <f t="shared" ref="J74:J90" si="24">AVERAGE(F74:H74)</f>
        <v>38775.666666666664</v>
      </c>
      <c r="K74" s="38">
        <f t="shared" ref="K74:K90" si="25">SQRT(((SUM((POWER(H74-J74,2)),(POWER(G74-J74,2)),(POWER(F74-J74,2)))/(COLUMNS(F74:H74)-1))))</f>
        <v>1196.0795681447507</v>
      </c>
      <c r="L74" s="38">
        <f t="shared" ref="L74:L90" si="26">K74/J74*100</f>
        <v>3.0846138080017989</v>
      </c>
      <c r="M74" s="37">
        <f t="shared" ref="M74:M90" si="27">((E74/3)*(SUM(F74:H74)))</f>
        <v>38775.666666666664</v>
      </c>
      <c r="N74" s="39">
        <f t="shared" ref="N74:N90" si="28">M74/E74</f>
        <v>38775.666666666664</v>
      </c>
      <c r="O74" s="39">
        <f t="shared" ref="O74:O90" si="29">MROUND(N74,0.01)</f>
        <v>38775.669999999998</v>
      </c>
    </row>
    <row r="75" s="18" customFormat="1" ht="26.25" customHeight="1">
      <c r="A75" s="19">
        <v>66</v>
      </c>
      <c r="B75" s="32" t="s">
        <v>102</v>
      </c>
      <c r="C75" s="33"/>
      <c r="D75" s="34" t="s">
        <v>40</v>
      </c>
      <c r="E75" s="35">
        <v>1</v>
      </c>
      <c r="F75" s="24">
        <v>540600</v>
      </c>
      <c r="G75" s="25">
        <v>560000</v>
      </c>
      <c r="H75" s="24">
        <v>556500</v>
      </c>
      <c r="I75" s="36" t="s">
        <v>28</v>
      </c>
      <c r="J75" s="37">
        <f t="shared" si="24"/>
        <v>552366.66666666663</v>
      </c>
      <c r="K75" s="38">
        <f t="shared" si="25"/>
        <v>10339.406817285668</v>
      </c>
      <c r="L75" s="38">
        <f t="shared" si="26"/>
        <v>1.871837574790719</v>
      </c>
      <c r="M75" s="37">
        <f t="shared" si="27"/>
        <v>552366.66666666663</v>
      </c>
      <c r="N75" s="39">
        <f t="shared" si="28"/>
        <v>552366.66666666663</v>
      </c>
      <c r="O75" s="39">
        <f t="shared" si="29"/>
        <v>552366.67000000004</v>
      </c>
    </row>
    <row r="76" s="18" customFormat="1" ht="26.25" customHeight="1">
      <c r="A76" s="19">
        <v>67</v>
      </c>
      <c r="B76" s="32" t="s">
        <v>103</v>
      </c>
      <c r="C76" s="33"/>
      <c r="D76" s="34" t="s">
        <v>40</v>
      </c>
      <c r="E76" s="35">
        <v>1</v>
      </c>
      <c r="F76" s="24">
        <v>132294</v>
      </c>
      <c r="G76" s="25">
        <v>140200</v>
      </c>
      <c r="H76" s="24">
        <v>136185</v>
      </c>
      <c r="I76" s="36" t="s">
        <v>28</v>
      </c>
      <c r="J76" s="37">
        <f t="shared" si="24"/>
        <v>136226.33333333334</v>
      </c>
      <c r="K76" s="38">
        <f t="shared" si="25"/>
        <v>3953.1620676786492</v>
      </c>
      <c r="L76" s="38">
        <f t="shared" si="26"/>
        <v>2.9019074146300512</v>
      </c>
      <c r="M76" s="37">
        <f t="shared" si="27"/>
        <v>136226.33333333331</v>
      </c>
      <c r="N76" s="39">
        <f t="shared" si="28"/>
        <v>136226.33333333331</v>
      </c>
      <c r="O76" s="39">
        <f t="shared" si="29"/>
        <v>136226.33000000002</v>
      </c>
    </row>
    <row r="77" s="18" customFormat="1" ht="26.25" customHeight="1">
      <c r="A77" s="19">
        <v>68</v>
      </c>
      <c r="B77" s="32" t="s">
        <v>104</v>
      </c>
      <c r="C77" s="33"/>
      <c r="D77" s="34" t="s">
        <v>40</v>
      </c>
      <c r="E77" s="35">
        <v>1</v>
      </c>
      <c r="F77" s="24">
        <v>26185</v>
      </c>
      <c r="G77" s="25">
        <v>28200</v>
      </c>
      <c r="H77" s="24">
        <v>26956</v>
      </c>
      <c r="I77" s="36" t="s">
        <v>28</v>
      </c>
      <c r="J77" s="37">
        <f t="shared" si="24"/>
        <v>27113.666666666668</v>
      </c>
      <c r="K77" s="38">
        <f t="shared" si="25"/>
        <v>1016.710545501193</v>
      </c>
      <c r="L77" s="38">
        <f t="shared" si="26"/>
        <v>3.7498083826158748</v>
      </c>
      <c r="M77" s="37">
        <f t="shared" si="27"/>
        <v>27113.666666666664</v>
      </c>
      <c r="N77" s="39">
        <f t="shared" si="28"/>
        <v>27113.666666666664</v>
      </c>
      <c r="O77" s="39">
        <f t="shared" si="29"/>
        <v>27113.670000000002</v>
      </c>
    </row>
    <row r="78" s="18" customFormat="1" ht="26.25" customHeight="1">
      <c r="A78" s="19">
        <v>69</v>
      </c>
      <c r="B78" s="32" t="s">
        <v>105</v>
      </c>
      <c r="C78" s="33"/>
      <c r="D78" s="34" t="s">
        <v>40</v>
      </c>
      <c r="E78" s="35">
        <v>1</v>
      </c>
      <c r="F78" s="24">
        <v>24174</v>
      </c>
      <c r="G78" s="25">
        <v>26150</v>
      </c>
      <c r="H78" s="24">
        <v>24885</v>
      </c>
      <c r="I78" s="36" t="s">
        <v>28</v>
      </c>
      <c r="J78" s="37">
        <f t="shared" si="24"/>
        <v>25069.666666666668</v>
      </c>
      <c r="K78" s="38">
        <f t="shared" si="25"/>
        <v>1000.8597970411906</v>
      </c>
      <c r="L78" s="38">
        <f t="shared" si="26"/>
        <v>3.992313939985336</v>
      </c>
      <c r="M78" s="37">
        <f t="shared" si="27"/>
        <v>25069.666666666664</v>
      </c>
      <c r="N78" s="39">
        <f t="shared" si="28"/>
        <v>25069.666666666664</v>
      </c>
      <c r="O78" s="39">
        <f t="shared" si="29"/>
        <v>25069.670000000002</v>
      </c>
    </row>
    <row r="79" s="18" customFormat="1" ht="26.25" customHeight="1">
      <c r="A79" s="19">
        <v>70</v>
      </c>
      <c r="B79" s="32" t="s">
        <v>37</v>
      </c>
      <c r="C79" s="33"/>
      <c r="D79" s="34" t="s">
        <v>38</v>
      </c>
      <c r="E79" s="35">
        <v>1</v>
      </c>
      <c r="F79" s="24">
        <v>734</v>
      </c>
      <c r="G79" s="25">
        <v>990</v>
      </c>
      <c r="H79" s="24">
        <v>756</v>
      </c>
      <c r="I79" s="36" t="s">
        <v>28</v>
      </c>
      <c r="J79" s="37">
        <f t="shared" si="24"/>
        <v>826.66666666666663</v>
      </c>
      <c r="K79" s="38">
        <f t="shared" si="25"/>
        <v>141.87788176221596</v>
      </c>
      <c r="L79" s="38">
        <f t="shared" si="26"/>
        <v>17.162646987364834</v>
      </c>
      <c r="M79" s="37">
        <f t="shared" si="27"/>
        <v>826.66666666666663</v>
      </c>
      <c r="N79" s="39">
        <f t="shared" si="28"/>
        <v>826.66666666666663</v>
      </c>
      <c r="O79" s="39">
        <f t="shared" si="29"/>
        <v>826.67000000000007</v>
      </c>
    </row>
    <row r="80" s="18" customFormat="1" ht="26.25" customHeight="1">
      <c r="A80" s="19">
        <v>71</v>
      </c>
      <c r="B80" s="32" t="s">
        <v>39</v>
      </c>
      <c r="C80" s="33"/>
      <c r="D80" s="34" t="s">
        <v>40</v>
      </c>
      <c r="E80" s="35">
        <v>1</v>
      </c>
      <c r="F80" s="24">
        <v>23990</v>
      </c>
      <c r="G80" s="25">
        <v>27590</v>
      </c>
      <c r="H80" s="24">
        <v>24696</v>
      </c>
      <c r="I80" s="36" t="s">
        <v>28</v>
      </c>
      <c r="J80" s="37">
        <f t="shared" si="24"/>
        <v>25425.333333333332</v>
      </c>
      <c r="K80" s="38">
        <f t="shared" si="25"/>
        <v>1907.601985041254</v>
      </c>
      <c r="L80" s="38">
        <f t="shared" si="26"/>
        <v>7.5027609669145763</v>
      </c>
      <c r="M80" s="37">
        <f t="shared" si="27"/>
        <v>25425.333333333332</v>
      </c>
      <c r="N80" s="39">
        <f t="shared" si="28"/>
        <v>25425.333333333332</v>
      </c>
      <c r="O80" s="39">
        <f t="shared" si="29"/>
        <v>25425.330000000002</v>
      </c>
    </row>
    <row r="81" s="18" customFormat="1" ht="26.25" customHeight="1">
      <c r="A81" s="19">
        <v>72</v>
      </c>
      <c r="B81" s="32" t="s">
        <v>41</v>
      </c>
      <c r="C81" s="33"/>
      <c r="D81" s="34" t="s">
        <v>40</v>
      </c>
      <c r="E81" s="35">
        <v>1</v>
      </c>
      <c r="F81" s="24">
        <v>7874</v>
      </c>
      <c r="G81" s="25">
        <v>9320</v>
      </c>
      <c r="H81" s="24">
        <v>8106</v>
      </c>
      <c r="I81" s="36" t="s">
        <v>28</v>
      </c>
      <c r="J81" s="37">
        <f t="shared" si="24"/>
        <v>8433.3333333333339</v>
      </c>
      <c r="K81" s="38">
        <f t="shared" si="25"/>
        <v>776.58826499846964</v>
      </c>
      <c r="L81" s="38">
        <f t="shared" si="26"/>
        <v>9.208556501958137</v>
      </c>
      <c r="M81" s="37">
        <f t="shared" si="27"/>
        <v>8433.3333333333321</v>
      </c>
      <c r="N81" s="39">
        <f t="shared" si="28"/>
        <v>8433.3333333333321</v>
      </c>
      <c r="O81" s="39">
        <f t="shared" si="29"/>
        <v>8433.3299999999999</v>
      </c>
    </row>
    <row r="82" s="18" customFormat="1" ht="32.25" customHeight="1">
      <c r="A82" s="19">
        <v>73</v>
      </c>
      <c r="B82" s="32" t="s">
        <v>42</v>
      </c>
      <c r="C82" s="33"/>
      <c r="D82" s="34" t="s">
        <v>40</v>
      </c>
      <c r="E82" s="35">
        <v>1</v>
      </c>
      <c r="F82" s="24">
        <v>25500</v>
      </c>
      <c r="G82" s="25">
        <v>27450</v>
      </c>
      <c r="H82" s="24">
        <v>26250</v>
      </c>
      <c r="I82" s="36" t="s">
        <v>28</v>
      </c>
      <c r="J82" s="37">
        <f t="shared" si="24"/>
        <v>26400</v>
      </c>
      <c r="K82" s="38">
        <f t="shared" si="25"/>
        <v>983.61577864530011</v>
      </c>
      <c r="L82" s="38">
        <f t="shared" si="26"/>
        <v>3.7258173433534094</v>
      </c>
      <c r="M82" s="37">
        <f t="shared" si="27"/>
        <v>26400</v>
      </c>
      <c r="N82" s="39">
        <f t="shared" si="28"/>
        <v>26400</v>
      </c>
      <c r="O82" s="39">
        <f t="shared" si="29"/>
        <v>26400</v>
      </c>
    </row>
    <row r="83" s="18" customFormat="1" ht="32.25" customHeight="1">
      <c r="A83" s="19">
        <v>74</v>
      </c>
      <c r="B83" s="32" t="s">
        <v>51</v>
      </c>
      <c r="C83" s="33"/>
      <c r="D83" s="34" t="s">
        <v>40</v>
      </c>
      <c r="E83" s="35">
        <v>1</v>
      </c>
      <c r="F83" s="24">
        <v>5100</v>
      </c>
      <c r="G83" s="25">
        <v>5990</v>
      </c>
      <c r="H83" s="24">
        <v>5000</v>
      </c>
      <c r="I83" s="36" t="s">
        <v>28</v>
      </c>
      <c r="J83" s="37">
        <v>5363.3299999999999</v>
      </c>
      <c r="K83" s="38">
        <v>545.00999999999999</v>
      </c>
      <c r="L83" s="38">
        <v>10.16</v>
      </c>
      <c r="M83" s="37">
        <v>5363.3299999999999</v>
      </c>
      <c r="N83" s="39">
        <v>5363.3299999999999</v>
      </c>
      <c r="O83" s="39">
        <v>5363.3299999999999</v>
      </c>
    </row>
    <row r="84" s="18" customFormat="1" ht="26.25" customHeight="1">
      <c r="A84" s="19">
        <v>75</v>
      </c>
      <c r="B84" s="32" t="s">
        <v>66</v>
      </c>
      <c r="C84" s="33"/>
      <c r="D84" s="34" t="s">
        <v>40</v>
      </c>
      <c r="E84" s="35">
        <v>1</v>
      </c>
      <c r="F84" s="24">
        <v>69945</v>
      </c>
      <c r="G84" s="25">
        <v>77180</v>
      </c>
      <c r="H84" s="24">
        <v>72003</v>
      </c>
      <c r="I84" s="36" t="s">
        <v>28</v>
      </c>
      <c r="J84" s="37">
        <f t="shared" si="24"/>
        <v>73042.666666666672</v>
      </c>
      <c r="K84" s="38">
        <f t="shared" si="25"/>
        <v>3727.8661903739694</v>
      </c>
      <c r="L84" s="38">
        <f t="shared" si="26"/>
        <v>5.1036830396489297</v>
      </c>
      <c r="M84" s="37">
        <f t="shared" si="27"/>
        <v>73042.666666666657</v>
      </c>
      <c r="N84" s="39">
        <f t="shared" si="28"/>
        <v>73042.666666666657</v>
      </c>
      <c r="O84" s="39">
        <f t="shared" si="29"/>
        <v>73042.669999999998</v>
      </c>
    </row>
    <row r="85" s="18" customFormat="1" ht="39" customHeight="1">
      <c r="A85" s="19">
        <v>76</v>
      </c>
      <c r="B85" s="32" t="s">
        <v>116</v>
      </c>
      <c r="C85" s="33"/>
      <c r="D85" s="34" t="s">
        <v>40</v>
      </c>
      <c r="E85" s="35">
        <v>1</v>
      </c>
      <c r="F85" s="24">
        <v>64685</v>
      </c>
      <c r="G85" s="25">
        <v>68900</v>
      </c>
      <c r="H85" s="24">
        <v>66588</v>
      </c>
      <c r="I85" s="36" t="s">
        <v>28</v>
      </c>
      <c r="J85" s="37">
        <f t="shared" si="24"/>
        <v>66724.333333333328</v>
      </c>
      <c r="K85" s="38">
        <f t="shared" si="25"/>
        <v>2110.8046648928303</v>
      </c>
      <c r="L85" s="38">
        <f t="shared" si="26"/>
        <v>3.1634705952743336</v>
      </c>
      <c r="M85" s="37">
        <f t="shared" si="27"/>
        <v>66724.333333333328</v>
      </c>
      <c r="N85" s="39">
        <f t="shared" si="28"/>
        <v>66724.333333333328</v>
      </c>
      <c r="O85" s="39">
        <f t="shared" si="29"/>
        <v>66724.330000000002</v>
      </c>
    </row>
    <row r="86" s="18" customFormat="1" ht="26.25" customHeight="1">
      <c r="A86" s="19">
        <v>77</v>
      </c>
      <c r="B86" s="32" t="s">
        <v>67</v>
      </c>
      <c r="C86" s="33"/>
      <c r="D86" s="34" t="s">
        <v>40</v>
      </c>
      <c r="E86" s="35">
        <v>1</v>
      </c>
      <c r="F86" s="24">
        <v>23880</v>
      </c>
      <c r="G86" s="25">
        <v>28000</v>
      </c>
      <c r="H86" s="24">
        <v>24583</v>
      </c>
      <c r="I86" s="36" t="s">
        <v>28</v>
      </c>
      <c r="J86" s="37">
        <f t="shared" si="24"/>
        <v>25487.666666666668</v>
      </c>
      <c r="K86" s="38">
        <f t="shared" si="25"/>
        <v>2203.9547031037941</v>
      </c>
      <c r="L86" s="38">
        <f t="shared" si="26"/>
        <v>8.6471418977955121</v>
      </c>
      <c r="M86" s="37">
        <f t="shared" si="27"/>
        <v>25487.666666666664</v>
      </c>
      <c r="N86" s="39">
        <f t="shared" si="28"/>
        <v>25487.666666666664</v>
      </c>
      <c r="O86" s="39">
        <f t="shared" si="29"/>
        <v>25487.670000000002</v>
      </c>
    </row>
    <row r="87" s="18" customFormat="1" ht="26.25" customHeight="1">
      <c r="A87" s="19">
        <v>78</v>
      </c>
      <c r="B87" s="32" t="s">
        <v>84</v>
      </c>
      <c r="C87" s="33"/>
      <c r="D87" s="34" t="s">
        <v>40</v>
      </c>
      <c r="E87" s="35">
        <v>1</v>
      </c>
      <c r="F87" s="24">
        <v>77847</v>
      </c>
      <c r="G87" s="25">
        <v>83500</v>
      </c>
      <c r="H87" s="24">
        <v>80137</v>
      </c>
      <c r="I87" s="36" t="s">
        <v>28</v>
      </c>
      <c r="J87" s="37">
        <f t="shared" si="24"/>
        <v>80494.666666666672</v>
      </c>
      <c r="K87" s="38">
        <f t="shared" si="25"/>
        <v>2843.4215890953164</v>
      </c>
      <c r="L87" s="38">
        <f t="shared" si="26"/>
        <v>3.5324347647404997</v>
      </c>
      <c r="M87" s="37">
        <f t="shared" si="27"/>
        <v>80494.666666666657</v>
      </c>
      <c r="N87" s="39">
        <f t="shared" si="28"/>
        <v>80494.666666666657</v>
      </c>
      <c r="O87" s="39">
        <f t="shared" si="29"/>
        <v>80494.669999999998</v>
      </c>
    </row>
    <row r="88" s="18" customFormat="1" ht="26.25" customHeight="1">
      <c r="A88" s="19">
        <v>79</v>
      </c>
      <c r="B88" s="32" t="s">
        <v>85</v>
      </c>
      <c r="C88" s="33"/>
      <c r="D88" s="34" t="s">
        <v>40</v>
      </c>
      <c r="E88" s="35">
        <v>1</v>
      </c>
      <c r="F88" s="24">
        <v>307447</v>
      </c>
      <c r="G88" s="25">
        <v>352000</v>
      </c>
      <c r="H88" s="24">
        <v>316490</v>
      </c>
      <c r="I88" s="36" t="s">
        <v>28</v>
      </c>
      <c r="J88" s="37">
        <f t="shared" si="24"/>
        <v>325312.33333333331</v>
      </c>
      <c r="K88" s="38">
        <f t="shared" si="25"/>
        <v>23550.321151384185</v>
      </c>
      <c r="L88" s="38">
        <f t="shared" si="26"/>
        <v>7.2392955133530705</v>
      </c>
      <c r="M88" s="37">
        <f t="shared" si="27"/>
        <v>325312.33333333331</v>
      </c>
      <c r="N88" s="39">
        <f t="shared" si="28"/>
        <v>325312.33333333331</v>
      </c>
      <c r="O88" s="39">
        <f t="shared" si="29"/>
        <v>325312.33000000002</v>
      </c>
    </row>
    <row r="89" s="18" customFormat="1" ht="26.25" customHeight="1">
      <c r="A89" s="19">
        <v>80</v>
      </c>
      <c r="B89" s="32" t="s">
        <v>51</v>
      </c>
      <c r="C89" s="33"/>
      <c r="D89" s="34" t="s">
        <v>40</v>
      </c>
      <c r="E89" s="35">
        <v>1</v>
      </c>
      <c r="F89" s="53">
        <v>5100</v>
      </c>
      <c r="G89" s="25">
        <v>5990</v>
      </c>
      <c r="H89" s="24">
        <v>5250</v>
      </c>
      <c r="I89" s="36" t="s">
        <v>28</v>
      </c>
      <c r="J89" s="37">
        <f t="shared" si="24"/>
        <v>5446.666666666667</v>
      </c>
      <c r="K89" s="38">
        <f t="shared" si="25"/>
        <v>476.48014998878318</v>
      </c>
      <c r="L89" s="38">
        <f t="shared" si="26"/>
        <v>8.7481055689495069</v>
      </c>
      <c r="M89" s="37">
        <f t="shared" si="27"/>
        <v>5446.6666666666661</v>
      </c>
      <c r="N89" s="39">
        <f t="shared" si="28"/>
        <v>5446.6666666666661</v>
      </c>
      <c r="O89" s="39">
        <f t="shared" si="29"/>
        <v>5446.6700000000001</v>
      </c>
    </row>
    <row r="90" s="18" customFormat="1" ht="26.25" customHeight="1">
      <c r="A90" s="19">
        <v>81</v>
      </c>
      <c r="B90" s="32" t="s">
        <v>108</v>
      </c>
      <c r="C90" s="33"/>
      <c r="D90" s="34" t="s">
        <v>107</v>
      </c>
      <c r="E90" s="35">
        <v>1</v>
      </c>
      <c r="F90" s="24">
        <v>796</v>
      </c>
      <c r="G90" s="25">
        <v>900</v>
      </c>
      <c r="H90" s="25">
        <v>819</v>
      </c>
      <c r="I90" s="36" t="s">
        <v>28</v>
      </c>
      <c r="J90" s="37">
        <f t="shared" si="24"/>
        <v>838.33333333333337</v>
      </c>
      <c r="K90" s="38">
        <f t="shared" si="25"/>
        <v>54.629052099897663</v>
      </c>
      <c r="L90" s="38">
        <f t="shared" si="26"/>
        <v>6.5163879244410721</v>
      </c>
      <c r="M90" s="37">
        <f t="shared" si="27"/>
        <v>838.33333333333326</v>
      </c>
      <c r="N90" s="39">
        <f t="shared" si="28"/>
        <v>838.33333333333326</v>
      </c>
      <c r="O90" s="39">
        <f t="shared" si="29"/>
        <v>838.33000000000004</v>
      </c>
    </row>
    <row r="91" s="40" customFormat="1" ht="40.5" customHeight="1">
      <c r="A91" s="41" t="s">
        <v>109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52">
        <f>SUM(O10:O90)</f>
        <v>5441954.379999999</v>
      </c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</row>
    <row r="92" ht="26.25" customHeight="1">
      <c r="A92" s="45" t="s">
        <v>110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6"/>
      <c r="M92" s="47"/>
      <c r="N92" s="47"/>
      <c r="O92" s="47"/>
    </row>
    <row r="93" s="18" customFormat="1" ht="123" customHeight="1">
      <c r="A93" s="45" t="s">
        <v>111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="9" customFormat="1" ht="21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="9" customFormat="1" ht="30" customHeight="1">
      <c r="A95" s="48"/>
      <c r="B95" s="49"/>
      <c r="C95" s="48"/>
      <c r="D95" s="50"/>
      <c r="E95" s="50"/>
      <c r="F95" s="50"/>
      <c r="G95" s="50"/>
      <c r="H95" s="51"/>
      <c r="I95" s="50"/>
      <c r="J95" s="50"/>
      <c r="K95" s="50"/>
      <c r="L95" s="50"/>
      <c r="M95" s="50"/>
      <c r="N95" s="50"/>
      <c r="O95" s="50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="9" customFormat="1" ht="28.5" customHeight="1">
      <c r="A96" s="48"/>
      <c r="B96" s="49"/>
      <c r="C96" s="48"/>
      <c r="D96" s="50"/>
      <c r="E96" s="50"/>
      <c r="F96" s="50"/>
      <c r="G96" s="50"/>
      <c r="H96" s="51"/>
      <c r="I96" s="50"/>
      <c r="J96" s="50"/>
      <c r="K96" s="50"/>
      <c r="L96" s="50"/>
      <c r="M96" s="50"/>
      <c r="N96" s="50"/>
      <c r="O96" s="50"/>
    </row>
    <row r="97" s="9" customFormat="1" ht="29.25" customHeight="1">
      <c r="A97" s="48"/>
      <c r="B97" s="49"/>
      <c r="C97" s="48"/>
      <c r="D97" s="50"/>
      <c r="E97" s="50"/>
      <c r="F97" s="50"/>
      <c r="G97" s="50"/>
      <c r="H97" s="51"/>
      <c r="I97" s="50"/>
      <c r="J97" s="50"/>
      <c r="K97" s="50"/>
      <c r="L97" s="50"/>
      <c r="M97" s="50"/>
      <c r="N97" s="50"/>
      <c r="O97" s="50"/>
    </row>
    <row r="98" ht="21" customHeight="1"/>
  </sheetData>
  <autoFilter ref="A9:AB9"/>
  <mergeCells count="20">
    <mergeCell ref="A1:O1"/>
    <mergeCell ref="A2:O2"/>
    <mergeCell ref="A3:O3"/>
    <mergeCell ref="A4:O4"/>
    <mergeCell ref="A5:O5"/>
    <mergeCell ref="A6:O6"/>
    <mergeCell ref="A7:A9"/>
    <mergeCell ref="B7:C7"/>
    <mergeCell ref="D7:O7"/>
    <mergeCell ref="B8:B9"/>
    <mergeCell ref="C8:C9"/>
    <mergeCell ref="D8:D9"/>
    <mergeCell ref="E8:E9"/>
    <mergeCell ref="F8:H8"/>
    <mergeCell ref="J8:L8"/>
    <mergeCell ref="M8:O8"/>
    <mergeCell ref="A91:N91"/>
    <mergeCell ref="A92:K92"/>
    <mergeCell ref="A93:O93"/>
    <mergeCell ref="A94:M94"/>
  </mergeCells>
  <printOptions headings="0" gridLines="0"/>
  <pageMargins left="0.19685039370078738" right="0.19685039370078738" top="0.86614173228346458" bottom="0.15748031496062992" header="0.51181102362204722" footer="0.51181102362204722"/>
  <pageSetup paperSize="9" scale="48" fitToWidth="1" fitToHeight="1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Ч</dc:creator>
  <dc:description/>
  <dc:language>ru-RU</dc:language>
  <cp:lastModifiedBy>ivchinko.ai</cp:lastModifiedBy>
  <cp:revision>8</cp:revision>
  <dcterms:created xsi:type="dcterms:W3CDTF">2014-01-15T18:15:09Z</dcterms:created>
  <dcterms:modified xsi:type="dcterms:W3CDTF">2026-03-18T11:35:05Z</dcterms:modified>
</cp:coreProperties>
</file>