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ИК-10\01. ГОСКОНТРАКТЫ\1. В РАБОТЕ\КОТЕЛЬНАЯ (2026)\БЮДЖЕТ\250 000,00 ТЕПЛОИЗОЛЯЦИЯ\ВЯЗАЛЬНАЯ ПРОВОЛОКА\"/>
    </mc:Choice>
  </mc:AlternateContent>
  <bookViews>
    <workbookView xWindow="28680" yWindow="-120" windowWidth="19440" windowHeight="15000"/>
  </bookViews>
  <sheets>
    <sheet name="НМЦК" sheetId="4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42" l="1"/>
  <c r="L5" i="42" s="1"/>
  <c r="M5" i="42" s="1"/>
  <c r="N5" i="42" s="1"/>
  <c r="H5" i="42"/>
  <c r="I5" i="42" s="1"/>
  <c r="J5" i="42" s="1"/>
  <c r="N6" i="42" l="1"/>
</calcChain>
</file>

<file path=xl/sharedStrings.xml><?xml version="1.0" encoding="utf-8"?>
<sst xmlns="http://schemas.openxmlformats.org/spreadsheetml/2006/main" count="28" uniqueCount="28">
  <si>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</si>
  <si>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</si>
  <si>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</si>
  <si>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</si>
  <si>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</si>
  <si>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</si>
  <si>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</si>
  <si>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В результате проведенного расчета Н(М)ЦК, ЦКЕП контракта составила, руб.: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</si>
  <si>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</si>
  <si>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</si>
  <si>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</si>
  <si>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</si>
  <si>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</si>
  <si>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(должность)</t>
  </si>
  <si>
    <t>(подпись/расшифровка подписи)</t>
  </si>
  <si>
    <t>Д. В. Рудомётов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</si>
  <si>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               (не должен превышать 33%)</t>
    </r>
  </si>
  <si>
    <t>Главный инженер</t>
  </si>
  <si>
    <t>ОКПД 2 КТРУ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</si>
  <si>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</si>
  <si>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Приложение № 1 к извещению                                                                                 о проведении электронного аукциона</t>
  </si>
  <si>
    <t>Дата подготовки обоснования НМЦК: 27.05.2026</t>
  </si>
  <si>
    <t>кг.</t>
  </si>
  <si>
    <r>
      <t xml:space="preserve">Коммерческое предложение            </t>
    </r>
    <r>
      <rPr>
        <b/>
        <sz val="10"/>
        <color rgb="FF000000"/>
        <rFont val="Times New Roman"/>
        <family val="1"/>
        <charset val="204"/>
      </rPr>
      <t>№ 1,                             Рег. № 56</t>
    </r>
    <r>
      <rPr>
        <b/>
        <sz val="10"/>
        <color indexed="8"/>
        <rFont val="Times New Roman"/>
        <family val="1"/>
        <charset val="204"/>
      </rPr>
      <t xml:space="preserve">             от 17.03.2026</t>
    </r>
  </si>
  <si>
    <r>
      <t xml:space="preserve">Коммерческое предложение            </t>
    </r>
    <r>
      <rPr>
        <b/>
        <sz val="10"/>
        <color rgb="FF000000"/>
        <rFont val="Times New Roman"/>
        <family val="1"/>
        <charset val="204"/>
      </rPr>
      <t>№ 2,                             Рег. № 59</t>
    </r>
    <r>
      <rPr>
        <b/>
        <sz val="10"/>
        <color indexed="8"/>
        <rFont val="Times New Roman"/>
        <family val="1"/>
        <charset val="204"/>
      </rPr>
      <t xml:space="preserve">             от 20.03.2026</t>
    </r>
  </si>
  <si>
    <r>
      <t xml:space="preserve">Коммерческое предложение            </t>
    </r>
    <r>
      <rPr>
        <b/>
        <sz val="10"/>
        <color rgb="FF000000"/>
        <rFont val="Times New Roman"/>
        <family val="1"/>
        <charset val="204"/>
      </rPr>
      <t xml:space="preserve">№ 3,                             Рег. № 60   </t>
    </r>
    <r>
      <rPr>
        <b/>
        <sz val="10"/>
        <color indexed="8"/>
        <rFont val="Times New Roman"/>
        <family val="1"/>
        <charset val="204"/>
      </rPr>
      <t xml:space="preserve">            от 23.03.2026</t>
    </r>
  </si>
  <si>
    <t>24.34.11.110</t>
  </si>
  <si>
    <t>Проволока стальная общего назначения 
из нелегированной стали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</si>
</sst>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4" tint="-0.249977111117893"/>
      <name val="Times New Roman"/>
      <family val="1"/>
      <charset val="204"/>
    </font>
    <font>
      <sz val="14"/>
      <color theme="4" tint="-0.249977111117893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indexed="64"/>
      </bottom>
      <diagonal/>
    </border>
    <border>
      <left/>
      <right/>
      <top style="medium">
        <color rgb="FFC0C0C0"/>
      </top>
      <bottom style="thin">
        <color indexed="64"/>
      </bottom>
      <diagonal/>
    </border>
    <border>
      <left/>
      <right style="medium">
        <color rgb="FFC0C0C0"/>
      </right>
      <top style="medium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4" fillId="0" borderId="0"/>
    <xf numFmtId="0" fontId="15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2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2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/>
    <xf numFmtId="0" fontId="0" fillId="2" borderId="0" xfId="0" applyFill="1"/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left" vertical="center" wrapText="1"/>
    </xf>
    <xf numFmtId="4" fontId="0" fillId="0" borderId="0" xfId="0" applyNumberFormat="1"/>
    <xf numFmtId="4" fontId="9" fillId="0" borderId="0" xfId="0" applyNumberFormat="1" applyFont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5" xfId="0" applyFont="1" applyBorder="1" applyAlignment="1"/>
    <xf numFmtId="0" fontId="4" fillId="0" borderId="2" xfId="0" applyFont="1" applyBorder="1" applyAlignment="1"/>
    <xf numFmtId="0" fontId="19" fillId="0" borderId="0" xfId="0" applyFont="1" applyBorder="1" applyAlignment="1">
      <alignment horizontal="right" vertical="center" wrapText="1"/>
    </xf>
    <xf numFmtId="0" fontId="20" fillId="0" borderId="0" xfId="0" applyFont="1" applyAlignment="1">
      <alignment horizontal="right"/>
    </xf>
    <xf numFmtId="0" fontId="21" fillId="0" borderId="0" xfId="0" applyFont="1" applyAlignment="1"/>
    <xf numFmtId="0" fontId="20" fillId="0" borderId="6" xfId="0" applyFont="1" applyBorder="1" applyAlignment="1">
      <alignment horizontal="right"/>
    </xf>
    <xf numFmtId="0" fontId="21" fillId="0" borderId="6" xfId="0" applyFont="1" applyBorder="1" applyAlignment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Финансовый 2" xfId="3"/>
    <cellStyle name="Финансов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42182</xdr:colOff>
      <xdr:row>3</xdr:row>
      <xdr:rowOff>1654626</xdr:rowOff>
    </xdr:from>
    <xdr:to>
      <xdr:col>11</xdr:col>
      <xdr:colOff>23132</xdr:colOff>
      <xdr:row>3</xdr:row>
      <xdr:rowOff>2019297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24432" y="2264226"/>
          <a:ext cx="1409700" cy="36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3</xdr:row>
      <xdr:rowOff>1438275</xdr:rowOff>
    </xdr:from>
    <xdr:to>
      <xdr:col>10</xdr:col>
      <xdr:colOff>361950</xdr:colOff>
      <xdr:row>3</xdr:row>
      <xdr:rowOff>1666875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91800" y="20478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view="pageBreakPreview" zoomScale="85" zoomScaleSheetLayoutView="85" workbookViewId="0">
      <selection activeCell="E9" sqref="E9"/>
    </sheetView>
  </sheetViews>
  <sheetFormatPr defaultRowHeight="15" x14ac:dyDescent="0.25"/>
  <cols>
    <col min="1" max="1" width="4.140625" customWidth="1"/>
    <col min="2" max="2" width="43.28515625" customWidth="1"/>
    <col min="3" max="3" width="7.570312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4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7.140625" customWidth="1"/>
    <col min="14" max="14" width="18" style="17" customWidth="1"/>
    <col min="15" max="15" width="20.5703125" customWidth="1"/>
  </cols>
  <sheetData>
    <row r="1" spans="1:15" s="2" customFormat="1" ht="12.75" customHeight="1" x14ac:dyDescent="0.2">
      <c r="B1" s="5"/>
      <c r="C1" s="5"/>
      <c r="E1" s="8"/>
      <c r="F1" s="8"/>
      <c r="G1" s="8"/>
      <c r="K1" s="4"/>
      <c r="L1" s="47" t="s">
        <v>20</v>
      </c>
      <c r="M1" s="48"/>
      <c r="N1" s="48"/>
      <c r="O1" s="49"/>
    </row>
    <row r="2" spans="1:15" s="2" customFormat="1" ht="22.5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7"/>
      <c r="L2" s="50"/>
      <c r="M2" s="50"/>
      <c r="N2" s="50"/>
      <c r="O2" s="51"/>
    </row>
    <row r="3" spans="1:15" s="2" customFormat="1" ht="12.75" x14ac:dyDescent="0.2">
      <c r="A3" s="38" t="s">
        <v>0</v>
      </c>
      <c r="B3" s="40" t="s">
        <v>2</v>
      </c>
      <c r="C3" s="40" t="s">
        <v>1</v>
      </c>
      <c r="D3" s="40" t="s">
        <v>3</v>
      </c>
      <c r="E3" s="42" t="s">
        <v>12</v>
      </c>
      <c r="F3" s="42"/>
      <c r="G3" s="42"/>
      <c r="H3" s="43" t="s">
        <v>11</v>
      </c>
      <c r="I3" s="43"/>
      <c r="J3" s="43"/>
      <c r="K3" s="44" t="s">
        <v>6</v>
      </c>
      <c r="L3" s="45"/>
      <c r="M3" s="45"/>
      <c r="N3" s="46"/>
      <c r="O3" s="55" t="s">
        <v>18</v>
      </c>
    </row>
    <row r="4" spans="1:15" s="2" customFormat="1" ht="169.5" customHeight="1" x14ac:dyDescent="0.2">
      <c r="A4" s="39"/>
      <c r="B4" s="41"/>
      <c r="C4" s="41"/>
      <c r="D4" s="41"/>
      <c r="E4" s="35" t="s">
        <v>23</v>
      </c>
      <c r="F4" s="35" t="s">
        <v>24</v>
      </c>
      <c r="G4" s="35" t="s">
        <v>25</v>
      </c>
      <c r="H4" s="3" t="s">
        <v>5</v>
      </c>
      <c r="I4" s="3" t="s">
        <v>4</v>
      </c>
      <c r="J4" s="21" t="s">
        <v>16</v>
      </c>
      <c r="K4" s="34" t="s">
        <v>19</v>
      </c>
      <c r="L4" s="22" t="s">
        <v>8</v>
      </c>
      <c r="M4" s="22" t="s">
        <v>9</v>
      </c>
      <c r="N4" s="23" t="s">
        <v>10</v>
      </c>
      <c r="O4" s="55"/>
    </row>
    <row r="5" spans="1:15" s="1" customFormat="1" ht="30.75" customHeight="1" x14ac:dyDescent="0.25">
      <c r="A5" s="31">
        <v>1</v>
      </c>
      <c r="B5" s="32" t="s">
        <v>27</v>
      </c>
      <c r="C5" s="33" t="s">
        <v>22</v>
      </c>
      <c r="D5" s="33">
        <v>85.944999999999993</v>
      </c>
      <c r="E5" s="33">
        <v>270</v>
      </c>
      <c r="F5" s="26">
        <v>196.02</v>
      </c>
      <c r="G5" s="26">
        <v>207.15</v>
      </c>
      <c r="H5" s="25">
        <f t="shared" ref="H5" si="0">AVERAGE(E5:G5)</f>
        <v>224.39</v>
      </c>
      <c r="I5" s="26">
        <f t="shared" ref="I5" si="1">SQRT(((SUM((POWER(E5-H5,2)),(POWER(F5-H5,2)),(POWER(G5-H5,2)))/(COLUMNS(E5:G5)-1))))</f>
        <v>39.889513659607331</v>
      </c>
      <c r="J5" s="24">
        <f t="shared" ref="J5" si="2">I5/H5*100</f>
        <v>17.776867801420444</v>
      </c>
      <c r="K5" s="25">
        <f t="shared" ref="K5" si="3">((D5/3)*(SUM(E5:G5)))</f>
        <v>19285.198549999997</v>
      </c>
      <c r="L5" s="25">
        <f t="shared" ref="L5" si="4">K5/D5</f>
        <v>224.39</v>
      </c>
      <c r="M5" s="25">
        <f t="shared" ref="M5" si="5">ROUND(L5,2)</f>
        <v>224.39</v>
      </c>
      <c r="N5" s="25">
        <f t="shared" ref="N5" si="6">M5*D5</f>
        <v>19285.198549999997</v>
      </c>
      <c r="O5" s="25" t="s">
        <v>26</v>
      </c>
    </row>
    <row r="6" spans="1:15" s="2" customFormat="1" ht="15.75" x14ac:dyDescent="0.2">
      <c r="A6" s="56" t="s">
        <v>7</v>
      </c>
      <c r="B6" s="57"/>
      <c r="C6" s="57"/>
      <c r="D6" s="57"/>
      <c r="E6" s="56"/>
      <c r="F6" s="56"/>
      <c r="G6" s="56"/>
      <c r="H6" s="56"/>
      <c r="I6" s="27"/>
      <c r="J6" s="27"/>
      <c r="K6" s="27"/>
      <c r="L6" s="28"/>
      <c r="M6" s="29"/>
      <c r="N6" s="30">
        <f>SUM(N5:N5)</f>
        <v>19285.198549999997</v>
      </c>
      <c r="O6" s="6"/>
    </row>
    <row r="7" spans="1:15" x14ac:dyDescent="0.25">
      <c r="A7" s="20"/>
      <c r="B7" s="20"/>
      <c r="C7" s="20"/>
      <c r="D7" s="20"/>
      <c r="E7" s="9"/>
      <c r="F7" s="9"/>
      <c r="G7" s="9"/>
      <c r="H7" s="20"/>
      <c r="I7" s="20"/>
      <c r="J7" s="20"/>
      <c r="K7" s="20"/>
      <c r="L7" s="20"/>
      <c r="M7" s="20"/>
      <c r="N7" s="15"/>
      <c r="O7" s="20"/>
    </row>
    <row r="8" spans="1:15" ht="15" customHeight="1" x14ac:dyDescent="0.25">
      <c r="A8" s="58" t="s">
        <v>21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19"/>
    </row>
    <row r="9" spans="1:15" ht="16.5" customHeight="1" thickBot="1" x14ac:dyDescent="0.3">
      <c r="A9" s="19"/>
      <c r="B9" s="19"/>
      <c r="C9" s="19"/>
      <c r="D9" s="19"/>
      <c r="E9" s="10"/>
      <c r="F9" s="10"/>
      <c r="G9" s="10"/>
      <c r="H9" s="19"/>
      <c r="I9" s="19"/>
      <c r="J9" s="19"/>
      <c r="K9" s="19"/>
      <c r="L9" s="19"/>
      <c r="M9" s="19"/>
      <c r="N9" s="16"/>
      <c r="O9" s="19"/>
    </row>
    <row r="10" spans="1:15" x14ac:dyDescent="0.25">
      <c r="A10" s="59" t="s">
        <v>17</v>
      </c>
      <c r="B10" s="60"/>
      <c r="C10" s="60"/>
      <c r="D10" s="61"/>
      <c r="E10" s="11"/>
      <c r="F10" s="12"/>
      <c r="G10" s="12"/>
      <c r="H10" s="17"/>
      <c r="I10" s="17"/>
    </row>
    <row r="11" spans="1:15" ht="15.75" thickBot="1" x14ac:dyDescent="0.3">
      <c r="A11" s="52" t="s">
        <v>13</v>
      </c>
      <c r="B11" s="52"/>
      <c r="C11" s="52"/>
      <c r="D11" s="52"/>
      <c r="E11" s="11"/>
      <c r="F11" s="12"/>
      <c r="G11" s="12"/>
    </row>
    <row r="12" spans="1:15" x14ac:dyDescent="0.25">
      <c r="A12" s="53" t="s">
        <v>15</v>
      </c>
      <c r="B12" s="53"/>
      <c r="C12" s="53"/>
      <c r="D12" s="53"/>
      <c r="E12" s="11"/>
      <c r="F12" s="12"/>
      <c r="G12" s="12"/>
    </row>
    <row r="13" spans="1:15" ht="16.5" thickBot="1" x14ac:dyDescent="0.3">
      <c r="A13" s="54" t="s">
        <v>14</v>
      </c>
      <c r="B13" s="54"/>
      <c r="C13" s="54"/>
      <c r="D13" s="54"/>
      <c r="E13" s="13"/>
      <c r="F13" s="14"/>
      <c r="G13" s="14"/>
      <c r="H13" s="7"/>
      <c r="I13" s="7"/>
      <c r="J13" s="7"/>
      <c r="K13" s="7"/>
      <c r="L13" s="7"/>
      <c r="M13" s="7"/>
      <c r="N13" s="18"/>
      <c r="O13" s="7"/>
    </row>
  </sheetData>
  <mergeCells count="16">
    <mergeCell ref="A11:D11"/>
    <mergeCell ref="A12:D12"/>
    <mergeCell ref="A13:D13"/>
    <mergeCell ref="O3:O4"/>
    <mergeCell ref="A6:H6"/>
    <mergeCell ref="A8:N8"/>
    <mergeCell ref="A10:D10"/>
    <mergeCell ref="A2:K2"/>
    <mergeCell ref="A3:A4"/>
    <mergeCell ref="B3:B4"/>
    <mergeCell ref="C3:C4"/>
    <mergeCell ref="D3:D4"/>
    <mergeCell ref="E3:G3"/>
    <mergeCell ref="H3:J3"/>
    <mergeCell ref="K3:N3"/>
    <mergeCell ref="L1:O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Дмитрий Торрес</cp:lastModifiedBy>
  <cp:lastPrinted>2026-02-16T10:05:30Z</cp:lastPrinted>
  <dcterms:created xsi:type="dcterms:W3CDTF">2014-01-15T18:15:09Z</dcterms:created>
  <dcterms:modified xsi:type="dcterms:W3CDTF">2026-05-27T17:01:46Z</dcterms:modified>
</cp:coreProperties>
</file>