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Контракты 2026\п.4\ТРИММЕР\"/>
    </mc:Choice>
  </mc:AlternateContent>
  <bookViews>
    <workbookView xWindow="-480" yWindow="615" windowWidth="15315" windowHeight="11640"/>
  </bookViews>
  <sheets>
    <sheet name="07.02.2022" sheetId="11" r:id="rId1"/>
    <sheet name="Лист1" sheetId="12" r:id="rId2"/>
  </sheets>
  <definedNames>
    <definedName name="_xlnm.Print_Area" localSheetId="0">'07.02.2022'!$A$1:$O$13</definedName>
  </definedNames>
  <calcPr calcId="162913"/>
</workbook>
</file>

<file path=xl/calcChain.xml><?xml version="1.0" encoding="utf-8"?>
<calcChain xmlns="http://schemas.openxmlformats.org/spreadsheetml/2006/main">
  <c r="R3" i="12" l="1"/>
  <c r="R4" i="12"/>
  <c r="R5" i="12"/>
  <c r="R2" i="12"/>
  <c r="R6" i="12" s="1"/>
  <c r="A7" i="11" l="1"/>
  <c r="A8" i="11" s="1"/>
  <c r="A9" i="11" s="1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" i="12"/>
  <c r="L6" i="11"/>
  <c r="M6" i="11" s="1"/>
  <c r="N6" i="11" s="1"/>
  <c r="O6" i="11" s="1"/>
  <c r="L7" i="11"/>
  <c r="M7" i="11" s="1"/>
  <c r="N7" i="11" s="1"/>
  <c r="O7" i="11" s="1"/>
  <c r="L8" i="11"/>
  <c r="M8" i="11" s="1"/>
  <c r="N8" i="11" s="1"/>
  <c r="O8" i="11" s="1"/>
  <c r="L9" i="11"/>
  <c r="M9" i="11" s="1"/>
  <c r="N9" i="11" s="1"/>
  <c r="O9" i="11" s="1"/>
  <c r="I6" i="11"/>
  <c r="J6" i="11" s="1"/>
  <c r="K6" i="11" s="1"/>
  <c r="I7" i="11"/>
  <c r="J7" i="11" s="1"/>
  <c r="K7" i="11" s="1"/>
  <c r="I8" i="11"/>
  <c r="J8" i="11" s="1"/>
  <c r="K8" i="11" s="1"/>
  <c r="I9" i="11"/>
  <c r="J9" i="11" s="1"/>
  <c r="K9" i="11" s="1"/>
  <c r="D3" i="12"/>
  <c r="D4" i="12"/>
  <c r="D5" i="12"/>
  <c r="D6" i="12"/>
  <c r="D7" i="12"/>
  <c r="D8" i="12"/>
  <c r="D9" i="12"/>
  <c r="D10" i="12"/>
  <c r="D11" i="12"/>
  <c r="D12" i="12"/>
  <c r="D13" i="12"/>
  <c r="D2" i="12"/>
  <c r="D14" i="12" l="1"/>
  <c r="L25" i="12"/>
</calcChain>
</file>

<file path=xl/sharedStrings.xml><?xml version="1.0" encoding="utf-8"?>
<sst xmlns="http://schemas.openxmlformats.org/spreadsheetml/2006/main" count="33" uniqueCount="30">
  <si>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</si>
  <si>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</si>
  <si>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</si>
  <si>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</si>
  <si>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</si>
  <si>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Существенные условия исполнения контракта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</si>
  <si>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</si>
  <si>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</si>
  <si>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</si>
  <si>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</si>
  <si>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</si>
  <si>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Однородность совокупности значений выявленных цен, используемых в расчете Н(М)ЦК, ЦКЕП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</si>
  <si>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</si>
  <si>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</si>
  <si>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r>
      <rPr>
        <b/>
        <sz val="14"/>
        <color indexed="8"/>
        <rFont val="Times New Roman"/>
        <family val="1"/>
        <charset val="204"/>
      </rPr>
      <t>Расчет Н(М)ЦК по формуле</t>
    </r>
    <r>
      <rPr>
        <sz val="14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</si>
  <si>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ПРИЛОЖЕНИЕ 4 к государственному контракту №___ от "___"__________2016г.                                                              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(муниципальных) нужд
</t>
  </si>
  <si>
    <t xml:space="preserve">Обоснование  цены контракта, заключаемого с единственным поставщиком (подрядчиком, исполнителем), ЦКЕП
</t>
  </si>
  <si>
    <t xml:space="preserve">* При определении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</si>
  <si>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Инспектор ОКБИ и ХО</t>
  </si>
  <si>
    <t>В.В. Хохлачева</t>
  </si>
  <si>
    <t>В результате проведенного расчета ЦКЕП контракта составила:</t>
  </si>
  <si>
    <r>
      <t xml:space="preserve">коэффициент вариации цен V (%)           </t>
    </r>
    <r>
      <rPr>
        <i/>
        <sz val="14"/>
        <color indexed="8"/>
        <rFont val="Times New Roman"/>
        <family val="1"/>
        <charset val="204"/>
      </rPr>
      <t xml:space="preserve">                                               (не должен превышать 33%)</t>
    </r>
  </si>
  <si>
    <t>шт</t>
  </si>
  <si>
    <t>Бензотриммер GGT 1500T HUTER 70/2/9</t>
  </si>
  <si>
    <t xml:space="preserve">Масло моторное 2T Patriot G-Motion GARDEN </t>
  </si>
  <si>
    <t>Триммерная головка Champion HT55 C5193</t>
  </si>
  <si>
    <t>Леска для триммера круглая, 2,4мм х 192 м, на DIN катушке FLEX CORD Denzel</t>
  </si>
  <si>
    <t>Источник 1 вх № 222 от 01.06.2026</t>
  </si>
  <si>
    <t>Источник 2 вх № 223 от 01.06.2026</t>
  </si>
  <si>
    <t>Источник 3 вх № 224 от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</si>
</sst>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20"/>
      <color rgb="FF0070C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 applyAlignment="1">
      <alignment horizontal="center" vertical="top"/>
    </xf>
    <xf numFmtId="0" fontId="5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6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/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/>
    <xf numFmtId="0" fontId="5" fillId="0" borderId="0" xfId="0" applyFont="1" applyFill="1"/>
    <xf numFmtId="0" fontId="4" fillId="0" borderId="0" xfId="0" applyFont="1" applyFill="1" applyAlignment="1" applyProtection="1">
      <alignment wrapText="1"/>
      <protection locked="0"/>
    </xf>
    <xf numFmtId="4" fontId="10" fillId="2" borderId="0" xfId="0" applyNumberFormat="1" applyFont="1" applyFill="1"/>
    <xf numFmtId="0" fontId="8" fillId="0" borderId="0" xfId="0" applyFont="1"/>
    <xf numFmtId="0" fontId="8" fillId="0" borderId="0" xfId="0" applyFont="1" applyFill="1" applyAlignment="1" applyProtection="1">
      <alignment wrapText="1"/>
      <protection locked="0"/>
    </xf>
    <xf numFmtId="164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" fontId="8" fillId="0" borderId="0" xfId="0" applyNumberFormat="1" applyFont="1" applyFill="1" applyBorder="1" applyAlignment="1" applyProtection="1">
      <alignment vertical="center"/>
      <protection locked="0"/>
    </xf>
    <xf numFmtId="4" fontId="8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/>
    <xf numFmtId="4" fontId="9" fillId="0" borderId="0" xfId="0" applyNumberFormat="1" applyFont="1" applyFill="1"/>
    <xf numFmtId="4" fontId="8" fillId="0" borderId="0" xfId="0" applyNumberFormat="1" applyFont="1" applyFill="1" applyAlignment="1" applyProtection="1">
      <alignment wrapText="1"/>
      <protection locked="0"/>
    </xf>
    <xf numFmtId="4" fontId="8" fillId="0" borderId="0" xfId="0" applyNumberFormat="1" applyFont="1" applyFill="1" applyAlignment="1" applyProtection="1">
      <alignment horizontal="center" vertical="center"/>
      <protection locked="0"/>
    </xf>
    <xf numFmtId="165" fontId="8" fillId="0" borderId="0" xfId="0" applyNumberFormat="1" applyFont="1" applyFill="1" applyAlignment="1" applyProtection="1">
      <alignment horizontal="center" vertical="center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textRotation="90" wrapText="1"/>
    </xf>
    <xf numFmtId="4" fontId="4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4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0" fontId="9" fillId="3" borderId="7" xfId="0" applyNumberFormat="1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" fontId="1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4" fontId="9" fillId="3" borderId="4" xfId="0" applyNumberFormat="1" applyFont="1" applyFill="1" applyBorder="1" applyAlignment="1">
      <alignment horizontal="left" vertical="center"/>
    </xf>
    <xf numFmtId="4" fontId="9" fillId="3" borderId="6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34925</xdr:colOff>
      <xdr:row>4</xdr:row>
      <xdr:rowOff>1555750</xdr:rowOff>
    </xdr:from>
    <xdr:to>
      <xdr:col>11</xdr:col>
      <xdr:colOff>15875</xdr:colOff>
      <xdr:row>4</xdr:row>
      <xdr:rowOff>1908175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68675" y="2698750"/>
          <a:ext cx="1187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1146175</xdr:rowOff>
    </xdr:from>
    <xdr:to>
      <xdr:col>9</xdr:col>
      <xdr:colOff>1019175</xdr:colOff>
      <xdr:row>4</xdr:row>
      <xdr:rowOff>1584325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116175" y="22891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161925</xdr:colOff>
      <xdr:row>4</xdr:row>
      <xdr:rowOff>3790950</xdr:rowOff>
    </xdr:from>
    <xdr:to>
      <xdr:col>11</xdr:col>
      <xdr:colOff>1412875</xdr:colOff>
      <xdr:row>4</xdr:row>
      <xdr:rowOff>4095669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227550" y="4933950"/>
          <a:ext cx="1250950" cy="304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419100</xdr:colOff>
      <xdr:row>4</xdr:row>
      <xdr:rowOff>1628775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163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"/>
  <sheetViews>
    <sheetView tabSelected="1" view="pageBreakPreview" topLeftCell="A4" zoomScale="60" zoomScaleNormal="55" workbookViewId="0">
      <selection activeCell="F5" sqref="F5"/>
    </sheetView>
  </sheetViews>
  <sheetFormatPr defaultRowHeight="12.75" x14ac:dyDescent="0.2"/>
  <cols>
    <col min="1" max="1" width="8.85546875" style="2" customWidth="1"/>
    <col min="2" max="2" width="93.42578125" style="2" customWidth="1"/>
    <col min="3" max="3" width="30.85546875" style="2" customWidth="1"/>
    <col min="4" max="4" width="7.28515625" style="2" customWidth="1"/>
    <col min="5" max="5" width="13.42578125" style="2" customWidth="1"/>
    <col min="6" max="6" width="16.7109375" style="14" customWidth="1"/>
    <col min="7" max="7" width="19.7109375" style="14" bestFit="1" customWidth="1"/>
    <col min="8" max="8" width="16.85546875" style="14" bestFit="1" customWidth="1"/>
    <col min="9" max="9" width="19.28515625" style="2" customWidth="1"/>
    <col min="10" max="10" width="15.42578125" style="2" customWidth="1"/>
    <col min="11" max="11" width="18" style="2" customWidth="1"/>
    <col min="12" max="12" width="22.7109375" style="2" customWidth="1"/>
    <col min="13" max="13" width="17.140625" style="2" customWidth="1"/>
    <col min="14" max="14" width="13.85546875" style="2" customWidth="1"/>
    <col min="15" max="15" width="14.7109375" style="2" customWidth="1"/>
    <col min="16" max="19" width="9.140625" style="2"/>
    <col min="20" max="20" width="25.42578125" style="2" bestFit="1" customWidth="1"/>
    <col min="21" max="16384" width="9.140625" style="2"/>
  </cols>
  <sheetData>
    <row r="2" spans="1:20" ht="168.75" hidden="1" customHeight="1" x14ac:dyDescent="0.3">
      <c r="A2" s="4"/>
      <c r="B2" s="4"/>
      <c r="C2" s="4"/>
      <c r="D2" s="4"/>
      <c r="E2" s="4"/>
      <c r="F2" s="13"/>
      <c r="G2" s="13"/>
      <c r="H2" s="13"/>
      <c r="I2" s="4"/>
      <c r="J2" s="4"/>
      <c r="K2" s="45" t="s">
        <v>15</v>
      </c>
      <c r="L2" s="45"/>
      <c r="M2" s="45"/>
      <c r="N2" s="45"/>
      <c r="O2" s="45"/>
    </row>
    <row r="3" spans="1:20" ht="39" customHeight="1" x14ac:dyDescent="0.2">
      <c r="A3" s="46" t="s">
        <v>16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0" ht="39" customHeight="1" x14ac:dyDescent="0.2">
      <c r="A4" s="47" t="s">
        <v>0</v>
      </c>
      <c r="B4" s="47" t="s">
        <v>2</v>
      </c>
      <c r="C4" s="48" t="s">
        <v>5</v>
      </c>
      <c r="D4" s="48" t="s">
        <v>1</v>
      </c>
      <c r="E4" s="48" t="s">
        <v>3</v>
      </c>
      <c r="F4" s="50" t="s">
        <v>4</v>
      </c>
      <c r="G4" s="51"/>
      <c r="H4" s="51"/>
      <c r="I4" s="52" t="s">
        <v>11</v>
      </c>
      <c r="J4" s="52"/>
      <c r="K4" s="52"/>
      <c r="L4" s="53" t="s">
        <v>13</v>
      </c>
      <c r="M4" s="53"/>
      <c r="N4" s="53"/>
      <c r="O4" s="53"/>
    </row>
    <row r="5" spans="1:20" ht="337.5" customHeight="1" x14ac:dyDescent="0.4">
      <c r="A5" s="47"/>
      <c r="B5" s="48"/>
      <c r="C5" s="49"/>
      <c r="D5" s="49"/>
      <c r="E5" s="49"/>
      <c r="F5" s="35" t="s">
        <v>27</v>
      </c>
      <c r="G5" s="35" t="s">
        <v>28</v>
      </c>
      <c r="H5" s="35" t="s">
        <v>29</v>
      </c>
      <c r="I5" s="37" t="s">
        <v>7</v>
      </c>
      <c r="J5" s="24" t="s">
        <v>6</v>
      </c>
      <c r="K5" s="5" t="s">
        <v>21</v>
      </c>
      <c r="L5" s="6" t="s">
        <v>14</v>
      </c>
      <c r="M5" s="7" t="s">
        <v>8</v>
      </c>
      <c r="N5" s="7" t="s">
        <v>9</v>
      </c>
      <c r="O5" s="7" t="s">
        <v>12</v>
      </c>
      <c r="T5" s="16"/>
    </row>
    <row r="6" spans="1:20" s="1" customFormat="1" ht="33" customHeight="1" x14ac:dyDescent="0.3">
      <c r="A6" s="39">
        <v>1</v>
      </c>
      <c r="B6" s="40" t="s">
        <v>23</v>
      </c>
      <c r="C6" s="38"/>
      <c r="D6" s="38" t="s">
        <v>22</v>
      </c>
      <c r="E6" s="39">
        <v>3</v>
      </c>
      <c r="F6" s="44">
        <v>8750</v>
      </c>
      <c r="G6" s="44">
        <v>9050</v>
      </c>
      <c r="H6" s="44">
        <v>9250</v>
      </c>
      <c r="I6" s="31">
        <f t="shared" ref="I6:I9" si="0">AVERAGE(F6:H6)</f>
        <v>9016.6666666666661</v>
      </c>
      <c r="J6" s="36">
        <f t="shared" ref="J6:J9" si="1">SQRT(((SUM((POWER(H6-I6,2)),(POWER(G6-I6,2)),(POWER(F6-I6,2)))/(COLUMNS(F6:H6)-1))))</f>
        <v>251.66114784235833</v>
      </c>
      <c r="K6" s="32">
        <f t="shared" ref="K6:K9" si="2">J6/I6*100</f>
        <v>2.7910663346657119</v>
      </c>
      <c r="L6" s="33">
        <f t="shared" ref="L6:L9" si="3">((E6/3)*(SUM(F6:H6)))</f>
        <v>27050</v>
      </c>
      <c r="M6" s="33">
        <f t="shared" ref="M6:M9" si="4">L6/E6</f>
        <v>9016.6666666666661</v>
      </c>
      <c r="N6" s="33">
        <f t="shared" ref="N6:N9" si="5">ROUND(M6,2)</f>
        <v>9016.67</v>
      </c>
      <c r="O6" s="34">
        <f t="shared" ref="O6:O9" si="6">N6*E6</f>
        <v>27050.010000000002</v>
      </c>
    </row>
    <row r="7" spans="1:20" s="1" customFormat="1" ht="33" customHeight="1" x14ac:dyDescent="0.3">
      <c r="A7" s="39">
        <f>A6+1</f>
        <v>2</v>
      </c>
      <c r="B7" s="40" t="s">
        <v>24</v>
      </c>
      <c r="C7" s="38"/>
      <c r="D7" s="38" t="s">
        <v>22</v>
      </c>
      <c r="E7" s="39">
        <v>3</v>
      </c>
      <c r="F7" s="44">
        <v>790</v>
      </c>
      <c r="G7" s="44">
        <v>800</v>
      </c>
      <c r="H7" s="44">
        <v>850</v>
      </c>
      <c r="I7" s="31">
        <f t="shared" si="0"/>
        <v>813.33333333333337</v>
      </c>
      <c r="J7" s="36">
        <f t="shared" si="1"/>
        <v>32.145502536643185</v>
      </c>
      <c r="K7" s="32">
        <f t="shared" si="2"/>
        <v>3.9523158856528502</v>
      </c>
      <c r="L7" s="33">
        <f t="shared" si="3"/>
        <v>2440</v>
      </c>
      <c r="M7" s="33">
        <f t="shared" si="4"/>
        <v>813.33333333333337</v>
      </c>
      <c r="N7" s="33">
        <f t="shared" si="5"/>
        <v>813.33</v>
      </c>
      <c r="O7" s="34">
        <f t="shared" si="6"/>
        <v>2439.9900000000002</v>
      </c>
    </row>
    <row r="8" spans="1:20" s="1" customFormat="1" ht="33" customHeight="1" x14ac:dyDescent="0.3">
      <c r="A8" s="39">
        <f t="shared" ref="A8:A9" si="7">A7+1</f>
        <v>3</v>
      </c>
      <c r="B8" s="40" t="s">
        <v>25</v>
      </c>
      <c r="C8" s="38"/>
      <c r="D8" s="38" t="s">
        <v>22</v>
      </c>
      <c r="E8" s="39">
        <v>3</v>
      </c>
      <c r="F8" s="44">
        <v>930</v>
      </c>
      <c r="G8" s="44">
        <v>1000</v>
      </c>
      <c r="H8" s="44">
        <v>1160</v>
      </c>
      <c r="I8" s="31">
        <f t="shared" si="0"/>
        <v>1030</v>
      </c>
      <c r="J8" s="36">
        <f t="shared" si="1"/>
        <v>117.89826122551597</v>
      </c>
      <c r="K8" s="32">
        <f t="shared" si="2"/>
        <v>11.44643312869087</v>
      </c>
      <c r="L8" s="33">
        <f t="shared" si="3"/>
        <v>3090</v>
      </c>
      <c r="M8" s="33">
        <f t="shared" si="4"/>
        <v>1030</v>
      </c>
      <c r="N8" s="33">
        <f t="shared" si="5"/>
        <v>1030</v>
      </c>
      <c r="O8" s="34">
        <f t="shared" si="6"/>
        <v>3090</v>
      </c>
    </row>
    <row r="9" spans="1:20" s="1" customFormat="1" ht="40.5" customHeight="1" x14ac:dyDescent="0.3">
      <c r="A9" s="39">
        <f t="shared" si="7"/>
        <v>4</v>
      </c>
      <c r="B9" s="43" t="s">
        <v>26</v>
      </c>
      <c r="C9" s="38"/>
      <c r="D9" s="38" t="s">
        <v>22</v>
      </c>
      <c r="E9" s="39">
        <v>3</v>
      </c>
      <c r="F9" s="44">
        <v>1400</v>
      </c>
      <c r="G9" s="44">
        <v>1450</v>
      </c>
      <c r="H9" s="44">
        <v>1520</v>
      </c>
      <c r="I9" s="31">
        <f t="shared" si="0"/>
        <v>1456.6666666666667</v>
      </c>
      <c r="J9" s="36">
        <f t="shared" si="1"/>
        <v>60.277137733417078</v>
      </c>
      <c r="K9" s="32">
        <f t="shared" si="2"/>
        <v>4.138018608701401</v>
      </c>
      <c r="L9" s="33">
        <f t="shared" si="3"/>
        <v>4370</v>
      </c>
      <c r="M9" s="33">
        <f t="shared" si="4"/>
        <v>1456.6666666666667</v>
      </c>
      <c r="N9" s="33">
        <f t="shared" si="5"/>
        <v>1456.67</v>
      </c>
      <c r="O9" s="34">
        <f t="shared" si="6"/>
        <v>4370.01</v>
      </c>
    </row>
    <row r="10" spans="1:20" ht="40.5" customHeight="1" x14ac:dyDescent="0.2">
      <c r="A10" s="63" t="s">
        <v>20</v>
      </c>
      <c r="B10" s="64"/>
      <c r="C10" s="38"/>
      <c r="D10" s="38"/>
      <c r="E10" s="38"/>
      <c r="F10" s="38"/>
      <c r="G10" s="38"/>
      <c r="H10" s="38"/>
      <c r="I10" s="57">
        <v>35610</v>
      </c>
      <c r="J10" s="57"/>
      <c r="K10" s="9" t="s">
        <v>10</v>
      </c>
      <c r="L10" s="9"/>
      <c r="M10" s="9"/>
      <c r="N10" s="9"/>
      <c r="O10" s="8"/>
    </row>
    <row r="11" spans="1:20" ht="89.25" customHeight="1" x14ac:dyDescent="0.2">
      <c r="A11" s="58" t="s">
        <v>17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20" ht="27" customHeight="1" x14ac:dyDescent="0.3">
      <c r="A12" s="60" t="s">
        <v>18</v>
      </c>
      <c r="B12" s="60"/>
      <c r="C12" s="60"/>
      <c r="D12" s="26"/>
      <c r="E12" s="26"/>
      <c r="F12" s="27"/>
      <c r="G12" s="27"/>
      <c r="H12" s="27"/>
      <c r="I12" s="26"/>
      <c r="J12" s="26"/>
      <c r="K12" s="26" t="s">
        <v>19</v>
      </c>
      <c r="L12" s="26"/>
      <c r="M12" s="26"/>
      <c r="N12" s="26"/>
      <c r="O12" s="26"/>
    </row>
    <row r="13" spans="1:20" ht="18.75" x14ac:dyDescent="0.3">
      <c r="A13" s="61"/>
      <c r="B13" s="61"/>
      <c r="C13" s="61"/>
      <c r="D13" s="61"/>
      <c r="E13" s="17"/>
      <c r="F13" s="3"/>
      <c r="G13" s="3"/>
      <c r="H13" s="3"/>
      <c r="I13" s="20"/>
      <c r="J13" s="20"/>
      <c r="K13" s="62"/>
      <c r="L13" s="62"/>
      <c r="M13" s="20"/>
      <c r="N13" s="12"/>
      <c r="O13" s="12"/>
    </row>
    <row r="14" spans="1:20" ht="18.75" x14ac:dyDescent="0.3">
      <c r="A14" s="25"/>
      <c r="B14" s="25"/>
      <c r="C14" s="25"/>
      <c r="D14" s="25"/>
      <c r="E14" s="17"/>
      <c r="F14" s="28"/>
      <c r="G14" s="29"/>
      <c r="H14" s="29"/>
      <c r="I14" s="20"/>
      <c r="J14" s="21"/>
      <c r="K14" s="20"/>
      <c r="L14" s="20"/>
      <c r="M14" s="20"/>
      <c r="N14" s="12"/>
      <c r="O14" s="12"/>
    </row>
    <row r="15" spans="1:20" ht="18.75" x14ac:dyDescent="0.3">
      <c r="A15" s="25"/>
      <c r="B15" s="25"/>
      <c r="C15" s="25"/>
      <c r="D15" s="25"/>
      <c r="E15" s="17"/>
      <c r="F15" s="18"/>
      <c r="G15" s="19"/>
      <c r="H15" s="19"/>
      <c r="I15" s="20"/>
      <c r="J15" s="20"/>
      <c r="K15" s="20"/>
      <c r="L15" s="20"/>
      <c r="M15" s="20"/>
      <c r="N15" s="12"/>
      <c r="O15" s="12"/>
    </row>
    <row r="16" spans="1:20" ht="18.75" x14ac:dyDescent="0.3">
      <c r="A16" s="25"/>
      <c r="B16" s="25"/>
      <c r="C16" s="25"/>
      <c r="D16" s="25"/>
      <c r="E16" s="17"/>
      <c r="F16" s="18"/>
      <c r="G16" s="30"/>
      <c r="H16" s="19"/>
      <c r="I16" s="22"/>
      <c r="J16" s="20"/>
      <c r="K16" s="20"/>
      <c r="L16" s="20"/>
      <c r="M16" s="22"/>
      <c r="N16" s="12"/>
      <c r="O16" s="12"/>
    </row>
    <row r="17" spans="1:15" ht="18.75" x14ac:dyDescent="0.3">
      <c r="A17" s="54"/>
      <c r="B17" s="54"/>
      <c r="C17" s="54"/>
      <c r="D17" s="17"/>
      <c r="E17" s="17"/>
      <c r="F17" s="23"/>
      <c r="G17" s="23"/>
      <c r="H17" s="23"/>
      <c r="I17" s="17"/>
      <c r="J17" s="17"/>
      <c r="K17" s="17"/>
      <c r="L17" s="17"/>
      <c r="M17" s="17"/>
      <c r="N17" s="4"/>
      <c r="O17" s="4"/>
    </row>
    <row r="18" spans="1:15" ht="18.75" x14ac:dyDescent="0.3">
      <c r="A18" s="55"/>
      <c r="B18" s="55"/>
      <c r="C18" s="55"/>
      <c r="D18" s="55"/>
      <c r="E18" s="10"/>
      <c r="F18" s="15"/>
      <c r="G18" s="11"/>
      <c r="H18" s="11"/>
      <c r="I18" s="12"/>
      <c r="J18" s="12"/>
      <c r="K18" s="56"/>
      <c r="L18" s="56"/>
      <c r="M18" s="12"/>
      <c r="N18" s="12"/>
      <c r="O18" s="12"/>
    </row>
    <row r="19" spans="1:15" ht="18.75" x14ac:dyDescent="0.3">
      <c r="A19" s="4"/>
      <c r="B19" s="4"/>
      <c r="C19" s="4"/>
      <c r="D19" s="4"/>
      <c r="E19" s="4"/>
      <c r="F19" s="13"/>
      <c r="G19" s="13"/>
      <c r="H19" s="13"/>
      <c r="I19" s="4"/>
      <c r="J19" s="4"/>
      <c r="K19" s="4"/>
      <c r="L19" s="4"/>
      <c r="M19" s="4"/>
      <c r="N19" s="4"/>
      <c r="O19" s="4"/>
    </row>
    <row r="20" spans="1:15" ht="18.75" x14ac:dyDescent="0.3">
      <c r="A20" s="4"/>
      <c r="B20" s="4"/>
      <c r="C20" s="4"/>
      <c r="D20" s="4"/>
      <c r="E20" s="4"/>
      <c r="F20" s="13"/>
      <c r="G20" s="13"/>
      <c r="H20" s="13"/>
      <c r="I20" s="4"/>
      <c r="J20" s="4"/>
      <c r="K20" s="4"/>
      <c r="L20" s="4"/>
      <c r="M20" s="4"/>
      <c r="N20" s="4"/>
      <c r="O20" s="4"/>
    </row>
    <row r="21" spans="1:15" ht="18.75" x14ac:dyDescent="0.3">
      <c r="A21" s="4"/>
      <c r="B21" s="4"/>
      <c r="C21" s="4"/>
      <c r="D21" s="4"/>
      <c r="E21" s="4"/>
      <c r="F21" s="13"/>
      <c r="G21" s="13"/>
      <c r="H21" s="13"/>
      <c r="I21" s="4"/>
      <c r="J21" s="4"/>
      <c r="K21" s="4"/>
      <c r="L21" s="4"/>
      <c r="M21" s="4"/>
      <c r="N21" s="4"/>
      <c r="O21" s="4"/>
    </row>
    <row r="22" spans="1:15" ht="18.75" x14ac:dyDescent="0.3">
      <c r="A22" s="4"/>
      <c r="B22" s="4"/>
      <c r="C22" s="4"/>
      <c r="D22" s="4"/>
      <c r="E22" s="4"/>
      <c r="F22" s="13"/>
      <c r="G22" s="13"/>
      <c r="H22" s="13"/>
      <c r="I22" s="4"/>
      <c r="J22" s="4"/>
      <c r="K22" s="4"/>
      <c r="L22" s="4"/>
      <c r="M22" s="4"/>
      <c r="N22" s="4"/>
      <c r="O22" s="4"/>
    </row>
    <row r="23" spans="1:15" ht="18.75" x14ac:dyDescent="0.3">
      <c r="A23" s="4"/>
      <c r="B23" s="4"/>
      <c r="C23" s="4"/>
      <c r="D23" s="4"/>
      <c r="E23" s="4"/>
      <c r="F23" s="13"/>
      <c r="G23" s="13"/>
      <c r="H23" s="13"/>
      <c r="I23" s="4"/>
      <c r="J23" s="4"/>
      <c r="K23" s="4"/>
      <c r="L23" s="4"/>
      <c r="M23" s="4"/>
      <c r="N23" s="4"/>
      <c r="O23" s="4"/>
    </row>
    <row r="24" spans="1:15" ht="18.75" x14ac:dyDescent="0.3">
      <c r="A24" s="4"/>
      <c r="B24" s="4"/>
      <c r="C24" s="4"/>
      <c r="D24" s="4"/>
      <c r="E24" s="4"/>
      <c r="F24" s="13"/>
      <c r="G24" s="13"/>
      <c r="H24" s="13"/>
      <c r="I24" s="4"/>
      <c r="J24" s="4"/>
      <c r="K24" s="4"/>
      <c r="L24" s="4"/>
      <c r="M24" s="4"/>
      <c r="N24" s="4"/>
      <c r="O24" s="4"/>
    </row>
    <row r="25" spans="1:15" ht="18.75" x14ac:dyDescent="0.3">
      <c r="A25" s="4"/>
      <c r="B25" s="4"/>
      <c r="C25" s="4"/>
      <c r="D25" s="4"/>
      <c r="E25" s="4"/>
      <c r="F25" s="13"/>
      <c r="G25" s="13"/>
      <c r="H25" s="13"/>
      <c r="I25" s="4"/>
      <c r="J25" s="4"/>
      <c r="K25" s="4"/>
      <c r="L25" s="4"/>
      <c r="M25" s="4"/>
      <c r="N25" s="4"/>
      <c r="O25" s="4"/>
    </row>
  </sheetData>
  <mergeCells count="19">
    <mergeCell ref="A17:C17"/>
    <mergeCell ref="A18:D18"/>
    <mergeCell ref="K18:L18"/>
    <mergeCell ref="I10:J10"/>
    <mergeCell ref="A11:O11"/>
    <mergeCell ref="A12:C12"/>
    <mergeCell ref="A13:D13"/>
    <mergeCell ref="K13:L13"/>
    <mergeCell ref="A10:B10"/>
    <mergeCell ref="K2:O2"/>
    <mergeCell ref="A3:O3"/>
    <mergeCell ref="A4:A5"/>
    <mergeCell ref="B4:B5"/>
    <mergeCell ref="C4:C5"/>
    <mergeCell ref="D4:D5"/>
    <mergeCell ref="E4:E5"/>
    <mergeCell ref="F4:H4"/>
    <mergeCell ref="I4:K4"/>
    <mergeCell ref="L4:O4"/>
  </mergeCells>
  <pageMargins left="0.31496062992125984" right="0.11811023622047245" top="0.74803149606299213" bottom="0.74803149606299213" header="0.31496062992125984" footer="0.31496062992125984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5"/>
  <sheetViews>
    <sheetView workbookViewId="0">
      <selection activeCell="R6" sqref="R6"/>
    </sheetView>
  </sheetViews>
  <sheetFormatPr defaultRowHeight="15" x14ac:dyDescent="0.25"/>
  <cols>
    <col min="3" max="3" width="14.85546875" customWidth="1"/>
    <col min="11" max="11" width="12.5703125" customWidth="1"/>
    <col min="17" max="17" width="12.7109375" customWidth="1"/>
  </cols>
  <sheetData>
    <row r="2" spans="2:18" ht="18.75" x14ac:dyDescent="0.25">
      <c r="B2" s="39">
        <v>1</v>
      </c>
      <c r="C2" s="42">
        <v>360</v>
      </c>
      <c r="D2">
        <f>C2*B2</f>
        <v>360</v>
      </c>
      <c r="J2" s="39">
        <v>6</v>
      </c>
      <c r="K2" s="42">
        <v>835</v>
      </c>
      <c r="L2">
        <f>K2*J2</f>
        <v>5010</v>
      </c>
      <c r="P2" s="39">
        <v>3</v>
      </c>
      <c r="Q2" s="44">
        <v>8750</v>
      </c>
      <c r="R2">
        <f>Q2*P2</f>
        <v>26250</v>
      </c>
    </row>
    <row r="3" spans="2:18" ht="18.75" x14ac:dyDescent="0.25">
      <c r="B3" s="39">
        <v>1</v>
      </c>
      <c r="C3" s="42">
        <v>480</v>
      </c>
      <c r="D3">
        <f t="shared" ref="D3:D13" si="0">C3*B3</f>
        <v>480</v>
      </c>
      <c r="J3" s="39">
        <v>2</v>
      </c>
      <c r="K3" s="42">
        <v>2225</v>
      </c>
      <c r="L3">
        <f t="shared" ref="L3:L24" si="1">K3*J3</f>
        <v>4450</v>
      </c>
      <c r="P3" s="39">
        <v>3</v>
      </c>
      <c r="Q3" s="44">
        <v>790</v>
      </c>
      <c r="R3">
        <f t="shared" ref="R3:R5" si="2">Q3*P3</f>
        <v>2370</v>
      </c>
    </row>
    <row r="4" spans="2:18" ht="18.75" x14ac:dyDescent="0.25">
      <c r="B4" s="39">
        <v>2</v>
      </c>
      <c r="C4" s="42">
        <v>366</v>
      </c>
      <c r="D4">
        <f t="shared" si="0"/>
        <v>732</v>
      </c>
      <c r="J4" s="39">
        <v>1</v>
      </c>
      <c r="K4" s="42">
        <v>3456</v>
      </c>
      <c r="L4">
        <f t="shared" si="1"/>
        <v>3456</v>
      </c>
      <c r="P4" s="39">
        <v>3</v>
      </c>
      <c r="Q4" s="44">
        <v>930</v>
      </c>
      <c r="R4">
        <f t="shared" si="2"/>
        <v>2790</v>
      </c>
    </row>
    <row r="5" spans="2:18" ht="18.75" x14ac:dyDescent="0.25">
      <c r="B5" s="39">
        <v>2</v>
      </c>
      <c r="C5" s="42">
        <v>253</v>
      </c>
      <c r="D5">
        <f t="shared" si="0"/>
        <v>506</v>
      </c>
      <c r="J5" s="39">
        <v>1</v>
      </c>
      <c r="K5" s="42">
        <v>2226</v>
      </c>
      <c r="L5">
        <f t="shared" si="1"/>
        <v>2226</v>
      </c>
      <c r="P5" s="39">
        <v>3</v>
      </c>
      <c r="Q5" s="44">
        <v>1400</v>
      </c>
      <c r="R5">
        <f t="shared" si="2"/>
        <v>4200</v>
      </c>
    </row>
    <row r="6" spans="2:18" ht="18.75" x14ac:dyDescent="0.25">
      <c r="B6" s="39">
        <v>1</v>
      </c>
      <c r="C6" s="42">
        <v>568</v>
      </c>
      <c r="D6">
        <f t="shared" si="0"/>
        <v>568</v>
      </c>
      <c r="J6" s="39">
        <v>1</v>
      </c>
      <c r="K6" s="42">
        <v>1654</v>
      </c>
      <c r="L6">
        <f t="shared" si="1"/>
        <v>1654</v>
      </c>
      <c r="R6">
        <f>SUM(R2:R5)</f>
        <v>35610</v>
      </c>
    </row>
    <row r="7" spans="2:18" ht="18.75" x14ac:dyDescent="0.25">
      <c r="B7" s="39">
        <v>1</v>
      </c>
      <c r="C7" s="42">
        <v>735</v>
      </c>
      <c r="D7">
        <f t="shared" si="0"/>
        <v>735</v>
      </c>
      <c r="J7" s="39">
        <v>1</v>
      </c>
      <c r="K7" s="42">
        <v>537</v>
      </c>
      <c r="L7">
        <f t="shared" si="1"/>
        <v>537</v>
      </c>
    </row>
    <row r="8" spans="2:18" ht="18.75" x14ac:dyDescent="0.25">
      <c r="B8" s="39">
        <v>2</v>
      </c>
      <c r="C8" s="42">
        <v>1635</v>
      </c>
      <c r="D8">
        <f t="shared" si="0"/>
        <v>3270</v>
      </c>
      <c r="J8" s="39">
        <v>1</v>
      </c>
      <c r="K8" s="42">
        <v>480</v>
      </c>
      <c r="L8">
        <f t="shared" si="1"/>
        <v>480</v>
      </c>
    </row>
    <row r="9" spans="2:18" ht="18.75" x14ac:dyDescent="0.25">
      <c r="B9" s="39">
        <v>1</v>
      </c>
      <c r="C9" s="42">
        <v>2226</v>
      </c>
      <c r="D9">
        <f t="shared" si="0"/>
        <v>2226</v>
      </c>
      <c r="J9" s="39">
        <v>4</v>
      </c>
      <c r="K9" s="42">
        <v>491</v>
      </c>
      <c r="L9">
        <f t="shared" si="1"/>
        <v>1964</v>
      </c>
    </row>
    <row r="10" spans="2:18" ht="18.75" x14ac:dyDescent="0.25">
      <c r="B10" s="39">
        <v>1</v>
      </c>
      <c r="C10" s="42">
        <v>1654</v>
      </c>
      <c r="D10">
        <f t="shared" si="0"/>
        <v>1654</v>
      </c>
      <c r="J10" s="39">
        <v>1</v>
      </c>
      <c r="K10" s="42">
        <v>1276</v>
      </c>
      <c r="L10">
        <f t="shared" si="1"/>
        <v>1276</v>
      </c>
    </row>
    <row r="11" spans="2:18" ht="18.75" x14ac:dyDescent="0.25">
      <c r="B11" s="39">
        <v>1</v>
      </c>
      <c r="C11" s="42">
        <v>1352</v>
      </c>
      <c r="D11">
        <f t="shared" si="0"/>
        <v>1352</v>
      </c>
      <c r="J11" s="39">
        <v>1</v>
      </c>
      <c r="K11" s="42">
        <v>568</v>
      </c>
      <c r="L11">
        <f t="shared" si="1"/>
        <v>568</v>
      </c>
    </row>
    <row r="12" spans="2:18" ht="18.75" x14ac:dyDescent="0.25">
      <c r="B12" s="39">
        <v>1</v>
      </c>
      <c r="C12" s="42">
        <v>752.37</v>
      </c>
      <c r="D12">
        <f t="shared" si="0"/>
        <v>752.37</v>
      </c>
      <c r="J12" s="39">
        <v>1</v>
      </c>
      <c r="K12" s="42">
        <v>735</v>
      </c>
      <c r="L12">
        <f t="shared" si="1"/>
        <v>735</v>
      </c>
    </row>
    <row r="13" spans="2:18" ht="18.75" x14ac:dyDescent="0.25">
      <c r="B13" s="41">
        <v>2</v>
      </c>
      <c r="C13" s="42">
        <v>5836</v>
      </c>
      <c r="D13">
        <f t="shared" si="0"/>
        <v>11672</v>
      </c>
      <c r="J13" s="39">
        <v>4</v>
      </c>
      <c r="K13" s="42">
        <v>208</v>
      </c>
      <c r="L13">
        <f t="shared" si="1"/>
        <v>832</v>
      </c>
    </row>
    <row r="14" spans="2:18" ht="18.75" x14ac:dyDescent="0.25">
      <c r="D14">
        <f>SUM(D2:D13)</f>
        <v>24307.370000000003</v>
      </c>
      <c r="J14" s="39">
        <v>1</v>
      </c>
      <c r="K14" s="42">
        <v>573</v>
      </c>
      <c r="L14">
        <f t="shared" si="1"/>
        <v>573</v>
      </c>
    </row>
    <row r="15" spans="2:18" ht="18.75" x14ac:dyDescent="0.25">
      <c r="J15" s="39">
        <v>1</v>
      </c>
      <c r="K15" s="42">
        <v>826</v>
      </c>
      <c r="L15">
        <f t="shared" si="1"/>
        <v>826</v>
      </c>
    </row>
    <row r="16" spans="2:18" ht="18.75" x14ac:dyDescent="0.25">
      <c r="J16" s="39">
        <v>1</v>
      </c>
      <c r="K16" s="42">
        <v>337</v>
      </c>
      <c r="L16">
        <f t="shared" si="1"/>
        <v>337</v>
      </c>
    </row>
    <row r="17" spans="10:12" ht="18.75" x14ac:dyDescent="0.25">
      <c r="J17" s="39">
        <v>1</v>
      </c>
      <c r="K17" s="42">
        <v>266</v>
      </c>
      <c r="L17">
        <f t="shared" si="1"/>
        <v>266</v>
      </c>
    </row>
    <row r="18" spans="10:12" ht="18.75" x14ac:dyDescent="0.25">
      <c r="J18" s="39">
        <v>4</v>
      </c>
      <c r="K18" s="42">
        <v>1635</v>
      </c>
      <c r="L18">
        <f t="shared" si="1"/>
        <v>6540</v>
      </c>
    </row>
    <row r="19" spans="10:12" ht="18.75" x14ac:dyDescent="0.25">
      <c r="J19" s="39">
        <v>2</v>
      </c>
      <c r="K19" s="42">
        <v>132</v>
      </c>
      <c r="L19">
        <f t="shared" si="1"/>
        <v>264</v>
      </c>
    </row>
    <row r="20" spans="10:12" ht="18.75" x14ac:dyDescent="0.25">
      <c r="J20" s="39">
        <v>2</v>
      </c>
      <c r="K20" s="42">
        <v>85</v>
      </c>
      <c r="L20">
        <f t="shared" si="1"/>
        <v>170</v>
      </c>
    </row>
    <row r="21" spans="10:12" ht="18.75" x14ac:dyDescent="0.25">
      <c r="J21" s="39">
        <v>1</v>
      </c>
      <c r="K21" s="42">
        <v>2138</v>
      </c>
      <c r="L21">
        <f t="shared" si="1"/>
        <v>2138</v>
      </c>
    </row>
    <row r="22" spans="10:12" ht="18.75" x14ac:dyDescent="0.25">
      <c r="J22" s="39">
        <v>1</v>
      </c>
      <c r="K22" s="42">
        <v>3439</v>
      </c>
      <c r="L22">
        <f t="shared" si="1"/>
        <v>3439</v>
      </c>
    </row>
    <row r="23" spans="10:12" ht="18.75" x14ac:dyDescent="0.25">
      <c r="J23" s="39">
        <v>2</v>
      </c>
      <c r="K23" s="42">
        <v>1100</v>
      </c>
      <c r="L23">
        <f t="shared" si="1"/>
        <v>2200</v>
      </c>
    </row>
    <row r="24" spans="10:12" ht="18.75" x14ac:dyDescent="0.25">
      <c r="J24" s="39">
        <v>1</v>
      </c>
      <c r="K24" s="42">
        <v>4146.1899999999996</v>
      </c>
      <c r="L24">
        <f t="shared" si="1"/>
        <v>4146.1899999999996</v>
      </c>
    </row>
    <row r="25" spans="10:12" x14ac:dyDescent="0.25">
      <c r="L25">
        <f>SUM(L2:L24)</f>
        <v>44087.19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07.02.2022</vt:lpstr>
      <vt:lpstr>Лист1</vt:lpstr>
      <vt:lpstr>'07.02.2022'!Область_печати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Офис</cp:lastModifiedBy>
  <cp:lastPrinted>2026-06-02T02:29:53Z</cp:lastPrinted>
  <dcterms:created xsi:type="dcterms:W3CDTF">2014-01-15T18:15:09Z</dcterms:created>
  <dcterms:modified xsi:type="dcterms:W3CDTF">2026-06-03T07:49:42Z</dcterms:modified>
</cp:coreProperties>
</file>