
<file path=[Content_Types].xml><?xml version="1.0" encoding="utf-8"?>
<Types xmlns="http://schemas.openxmlformats.org/package/2006/content-types">
  <Default Extension="svg" ContentType="application/octet-stream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ubevNA\Desktop\"/>
    </mc:Choice>
  </mc:AlternateContent>
  <bookViews>
    <workbookView xWindow="0" yWindow="0" windowWidth="15000" windowHeight="10680"/>
  </bookViews>
  <sheets>
    <sheet name="Расчет цены" sheetId="1" r:id="rId1"/>
  </sheets>
  <definedNames>
    <definedName name="_xlnm._FilterDatabase" localSheetId="0" hidden="1">'Расчет цены'!$G$2:$G$4</definedName>
    <definedName name="_xlnm.Print_Area" localSheetId="0">'Расчет цены'!$A$2:$P$4</definedName>
  </definedNames>
  <calcPr calcId="152511" fullPrecision="0"/>
  <fileRecoveryPr repairLoad="1"/>
</workbook>
</file>

<file path=xl/calcChain.xml><?xml version="1.0" encoding="utf-8"?>
<calcChain xmlns="http://schemas.openxmlformats.org/spreadsheetml/2006/main">
  <c r="P7" i="1" l="1"/>
  <c r="K6" i="1"/>
  <c r="L6" i="1" s="1"/>
  <c r="M6" i="1" s="1"/>
  <c r="K5" i="1"/>
  <c r="O5" i="1" s="1"/>
  <c r="L5" i="1" l="1"/>
  <c r="M5" i="1" s="1"/>
  <c r="N6" i="1"/>
  <c r="P6" i="1" s="1"/>
  <c r="O6" i="1"/>
  <c r="N5" i="1"/>
  <c r="P5" i="1" s="1"/>
</calcChain>
</file>

<file path=xl/sharedStrings.xml><?xml version="1.0" encoding="utf-8"?>
<sst xmlns="http://schemas.openxmlformats.org/spreadsheetml/2006/main" count="26" uniqueCount="24">
  <si>
    <t>Обоснование начальной (максимальной) цены контракта</t>
  </si>
  <si>
    <t>№</t>
  </si>
  <si>
    <t>Наименование объекта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</si>
  <si>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</si>
  <si>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</si>
  <si>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</si>
  <si>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</si>
  <si>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</si>
  <si>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</si>
  <si>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Источник №1 </t>
  </si>
  <si>
    <t>Источник №2</t>
  </si>
  <si>
    <t>Источник №3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</si>
  <si>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</si>
  <si>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64"/>
        <rFont val="Times New Roman"/>
      </rPr>
      <t>ц</t>
    </r>
    <r>
      <rPr>
        <b/>
        <sz val="10"/>
        <color indexed="64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</si>
  <si>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</si>
  <si>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</si>
  <si>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rPr>
        <b/>
        <sz val="10"/>
        <color indexed="64"/>
        <rFont val="Times New Roman"/>
      </rPr>
      <t>Расчет Н(М)ЦК по формуле</t>
    </r>
    <r>
      <rPr>
        <sz val="10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</si>
  <si>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</si>
  <si>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 (руб.)</t>
  </si>
  <si>
    <t xml:space="preserve">Части прочего электрического оборудования для автотранспортных средств и мотоциклов </t>
  </si>
  <si>
    <t>комплект</t>
  </si>
  <si>
    <t>Щетки прочие, не включенные в другие группировки</t>
  </si>
  <si>
    <t>шт</t>
  </si>
  <si>
    <t>В результате произведенного расчета, начальная (максимальная) цена контракта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</si>
</sst>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;[Red]#,##0.00"/>
  </numFmts>
  <fonts count="11" x14ac:knownFonts="1">
    <font>
      <sz val="11"/>
      <color theme="1"/>
      <name val="Calibri"/>
      <scheme val="minor"/>
    </font>
    <font>
      <sz val="10"/>
      <name val="Tahoma"/>
    </font>
    <font>
      <sz val="10"/>
      <color theme="1"/>
      <name val="Times New Roman"/>
    </font>
    <font>
      <b/>
      <sz val="12"/>
      <color theme="1"/>
      <name val="Times New Roman"/>
    </font>
    <font>
      <b/>
      <sz val="14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0"/>
      <color theme="1"/>
      <name val="Times New Roman"/>
    </font>
    <font>
      <sz val="10"/>
      <color indexed="2"/>
      <name val="Times New Roman"/>
    </font>
    <font>
      <b/>
      <i/>
      <sz val="10"/>
      <color indexed="64"/>
      <name val="Times New Roman"/>
    </font>
    <font>
      <i/>
      <sz val="10"/>
      <color indexed="64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../media/media1.svg"/><Relationship Id="rId1" Type="http://schemas.openxmlformats.org/officeDocument/2006/relationships/image" Target="../media/image1.wmf"/><Relationship Id="rId6" Type="http://schemas.openxmlformats.org/officeDocument/2006/relationships/image" Target="../media/media3.svg"/><Relationship Id="rId5" Type="http://schemas.openxmlformats.org/officeDocument/2006/relationships/image" Target="../media/image3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280663</xdr:colOff>
      <xdr:row>3</xdr:row>
      <xdr:rowOff>1387807</xdr:rowOff>
    </xdr:from>
    <xdr:to>
      <xdr:col>12</xdr:col>
      <xdr:colOff>979653</xdr:colOff>
      <xdr:row>3</xdr:row>
      <xdr:rowOff>1740232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8427340" y="3012660"/>
          <a:ext cx="69898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56545</xdr:colOff>
      <xdr:row>3</xdr:row>
      <xdr:rowOff>1416121</xdr:rowOff>
    </xdr:from>
    <xdr:to>
      <xdr:col>11</xdr:col>
      <xdr:colOff>856646</xdr:colOff>
      <xdr:row>3</xdr:row>
      <xdr:rowOff>1854271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385193" y="3040974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97491</xdr:colOff>
      <xdr:row>3</xdr:row>
      <xdr:rowOff>1846730</xdr:rowOff>
    </xdr:from>
    <xdr:to>
      <xdr:col>13</xdr:col>
      <xdr:colOff>1583391</xdr:colOff>
      <xdr:row>3</xdr:row>
      <xdr:rowOff>2208680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9600078" y="3471583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333375</xdr:colOff>
      <xdr:row>3</xdr:row>
      <xdr:rowOff>1647825</xdr:rowOff>
    </xdr:from>
    <xdr:to>
      <xdr:col>13</xdr:col>
      <xdr:colOff>485775</xdr:colOff>
      <xdr:row>3</xdr:row>
      <xdr:rowOff>1876425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9839325" y="3267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zoomScale="130" workbookViewId="0">
      <selection activeCell="P12" sqref="P12"/>
    </sheetView>
  </sheetViews>
  <sheetFormatPr defaultColWidth="9.140625" defaultRowHeight="12.75" x14ac:dyDescent="0.2"/>
  <cols>
    <col min="1" max="1" width="4.7109375" style="1" customWidth="1"/>
    <col min="2" max="2" width="25.57031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15.5703125" style="1" customWidth="1"/>
    <col min="12" max="12" width="14" style="1" customWidth="1"/>
    <col min="13" max="13" width="18.7109375" style="1" customWidth="1"/>
    <col min="14" max="14" width="25" style="1" customWidth="1"/>
    <col min="15" max="15" width="15.28515625" style="1" customWidth="1"/>
    <col min="16" max="16" width="16" style="1" customWidth="1"/>
    <col min="17" max="17" width="30.5703125" style="1" customWidth="1"/>
    <col min="18" max="16384" width="9.140625" style="1"/>
  </cols>
  <sheetData>
    <row r="1" spans="1:17" ht="15.75" x14ac:dyDescent="0.25">
      <c r="P1" s="2"/>
    </row>
    <row r="2" spans="1:17" ht="42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39" customHeight="1" x14ac:dyDescent="0.2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 t="s">
        <v>6</v>
      </c>
      <c r="I3" s="15"/>
      <c r="J3" s="15"/>
      <c r="K3" s="16" t="s">
        <v>7</v>
      </c>
      <c r="L3" s="16"/>
      <c r="M3" s="16"/>
      <c r="N3" s="15" t="s">
        <v>8</v>
      </c>
      <c r="O3" s="15"/>
      <c r="P3" s="15"/>
    </row>
    <row r="4" spans="1:17" ht="175.5" customHeight="1" x14ac:dyDescent="0.2">
      <c r="A4" s="15"/>
      <c r="B4" s="15"/>
      <c r="C4" s="15"/>
      <c r="D4" s="15"/>
      <c r="E4" s="3" t="s">
        <v>9</v>
      </c>
      <c r="F4" s="3" t="s">
        <v>10</v>
      </c>
      <c r="G4" s="3" t="s">
        <v>11</v>
      </c>
      <c r="H4" s="3" t="s">
        <v>12</v>
      </c>
      <c r="I4" s="3" t="s">
        <v>12</v>
      </c>
      <c r="J4" s="3" t="s">
        <v>12</v>
      </c>
      <c r="K4" s="3" t="s">
        <v>13</v>
      </c>
      <c r="L4" s="3" t="s">
        <v>14</v>
      </c>
      <c r="M4" s="3" t="s">
        <v>15</v>
      </c>
      <c r="N4" s="4" t="s">
        <v>16</v>
      </c>
      <c r="O4" s="5" t="s">
        <v>17</v>
      </c>
      <c r="P4" s="5" t="s">
        <v>18</v>
      </c>
    </row>
    <row r="5" spans="1:17" ht="69.75" customHeight="1" x14ac:dyDescent="0.2">
      <c r="A5" s="4">
        <v>1</v>
      </c>
      <c r="B5" s="6" t="s">
        <v>19</v>
      </c>
      <c r="C5" s="7" t="s">
        <v>20</v>
      </c>
      <c r="D5" s="7">
        <v>1</v>
      </c>
      <c r="E5" s="8">
        <v>1695</v>
      </c>
      <c r="F5" s="8">
        <v>938</v>
      </c>
      <c r="G5" s="8">
        <v>1470</v>
      </c>
      <c r="H5" s="3"/>
      <c r="I5" s="3"/>
      <c r="J5" s="3"/>
      <c r="K5" s="9">
        <f t="shared" ref="K5:K6" si="0">(E5+F5+G5)/3</f>
        <v>1367.67</v>
      </c>
      <c r="L5" s="10">
        <f t="shared" ref="L5:L6" si="1">SQRT(((SUM((POWER(E5-K5,2)),(POWER(F5-K5,2)),(POWER(G5-K5,2)))/(COLUMNS(E5:G5)-1))))</f>
        <v>388.74</v>
      </c>
      <c r="M5" s="10">
        <f t="shared" ref="M5:M6" si="2">L5/K5*100</f>
        <v>28.42</v>
      </c>
      <c r="N5" s="11">
        <f t="shared" ref="N5:N6" si="3">(D5*K5)</f>
        <v>1367.67</v>
      </c>
      <c r="O5" s="10">
        <f t="shared" ref="O5:O6" si="4">SUM(K5)</f>
        <v>1367.67</v>
      </c>
      <c r="P5" s="10">
        <f t="shared" ref="P5:P6" si="5">SUM(N5)</f>
        <v>1367.67</v>
      </c>
    </row>
    <row r="6" spans="1:17" ht="38.25" x14ac:dyDescent="0.2">
      <c r="A6" s="4">
        <v>2</v>
      </c>
      <c r="B6" s="6" t="s">
        <v>21</v>
      </c>
      <c r="C6" s="7" t="s">
        <v>22</v>
      </c>
      <c r="D6" s="7">
        <v>1</v>
      </c>
      <c r="E6" s="8">
        <v>466</v>
      </c>
      <c r="F6" s="8">
        <v>242</v>
      </c>
      <c r="G6" s="8">
        <v>445</v>
      </c>
      <c r="H6" s="3"/>
      <c r="I6" s="3"/>
      <c r="J6" s="3"/>
      <c r="K6" s="9">
        <f t="shared" si="0"/>
        <v>384.33</v>
      </c>
      <c r="L6" s="10">
        <f t="shared" si="1"/>
        <v>123.71</v>
      </c>
      <c r="M6" s="10">
        <f t="shared" si="2"/>
        <v>32.19</v>
      </c>
      <c r="N6" s="11">
        <f t="shared" si="3"/>
        <v>384.33</v>
      </c>
      <c r="O6" s="10">
        <f t="shared" si="4"/>
        <v>384.33</v>
      </c>
      <c r="P6" s="10">
        <f t="shared" si="5"/>
        <v>384.33</v>
      </c>
    </row>
    <row r="7" spans="1:17" ht="24.75" customHeight="1" x14ac:dyDescent="0.2">
      <c r="A7" s="17" t="s">
        <v>23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2">
        <f>P5+P6</f>
        <v>1752</v>
      </c>
      <c r="Q7" s="13"/>
    </row>
  </sheetData>
  <mergeCells count="10">
    <mergeCell ref="A7:O7"/>
    <mergeCell ref="A2:P2"/>
    <mergeCell ref="A3:A4"/>
    <mergeCell ref="B3:B4"/>
    <mergeCell ref="C3:C4"/>
    <mergeCell ref="D3:D4"/>
    <mergeCell ref="E3:G3"/>
    <mergeCell ref="H3:J3"/>
    <mergeCell ref="K3:M3"/>
    <mergeCell ref="N3:P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2147483648" verticalDpi="214748364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Голубев Николай Александрович</cp:lastModifiedBy>
  <cp:revision>1</cp:revision>
  <dcterms:created xsi:type="dcterms:W3CDTF">2018-01-25T11:04:14Z</dcterms:created>
  <dcterms:modified xsi:type="dcterms:W3CDTF">2026-07-09T10:00:14Z</dcterms:modified>
</cp:coreProperties>
</file>