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Default Extension="svg" ContentType="image/svg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 (за ед.)" sheetId="1" state="visible" r:id="rId1"/>
  </sheets>
  <definedNames>
    <definedName name="_xlnm.Print_Area" localSheetId="0">'Расчет цены (за ед.)'!$A$1:$Q$9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<sst xmlns="http://schemas.openxmlformats.org/spreadsheetml/2006/main" count="25" uniqueCount="25">
  <si>
    <t xml:space="preserve">ОБОСНОВАНИЕ НАЧАЛЬНОЙ  (МАКСИМАЛЬНОЙ) ЦЕНЫ КОНТРАКТА (НМЦК)  на поставку товара</t>
  </si>
  <si>
    <t xml:space="preserve">Начальная (максимальная) цена контракта установлена в соответствии с приказом Минэкономразвития РФ от 02,10,13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методом сопоставимых рыночных цен (анализа рынка) на товары, являющиеся предметом аукциона, так как является приоритетным для определения и обоснования НМЦК, В соответствии с п, 3,7,1, вышеуказанного нормативного акта Заказчиком были направлены соответствующие запросы о предоставлении ценовой информации Поставщикам товаров, являющихся предметом закупки, осуществлен поиск ценовой информации в реестре контрактов, заключенных заказчиками, исследованы информационные сайты, В соответствии  с п,3,19, Заказчик использовал цены предлагаемые тремя различными Поставщиками</t>
  </si>
  <si>
    <t>№</t>
  </si>
  <si>
    <t xml:space="preserve">Наименование предмета контракта</t>
  </si>
  <si>
    <t xml:space="preserve">ОКПД 2/КТРУ</t>
  </si>
  <si>
    <t xml:space="preserve">Ед. изм</t>
  </si>
  <si>
    <t>Кол-во</t>
  </si>
  <si>
    <t xml:space="preserve">Коммерческие предложения (руб./ед.изм.)</t>
  </si>
  <si>
    <t xml:space="preserve">Однородность совокупности значений выявленных цен, используемых в расчете Н(М)ЦК, ЦКЕП</t>
  </si>
  <si>
    <t xml:space="preserve">Н(М)ЦК, ЦКЕП, определяемая методом сопоставимых рыночных цен (анализа рынка)*</t>
  </si>
  <si>
    <t xml:space="preserve">Поставщик №1 </t>
  </si>
  <si>
    <t xml:space="preserve">Поставщик №2 </t>
  </si>
  <si>
    <t xml:space="preserve">Поставщик №3 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</si>
  <si>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</si>
  <si>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</si>
  <si>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color indexed="64"/>
        <rFont val="Times New Roman"/>
      </rPr>
      <t xml:space="preserve">         (не должен превышать 33%)</t>
    </r>
  </si>
  <si>
    <r>
      <t/>
    </r>
    <r>
      <rPr>
        <b/>
        <sz val="10"/>
        <color indexed="64"/>
        <rFont val="Times New Roman"/>
      </rPr>
      <t xml:space="preserve">Расчет Н(М)ЦК по формуле</t>
    </r>
    <r>
      <rPr>
        <sz val="10"/>
        <color indexed="64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</si>
  <si>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</si>
  <si>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Н(М)ЦК, ЦКЕП контракта с учетом округления цены за единицу (руб.)</t>
  </si>
  <si>
    <t xml:space="preserve">Цена за ед., руб.</t>
  </si>
  <si>
    <t xml:space="preserve">Цена, всего, руб.</t>
  </si>
  <si>
    <t xml:space="preserve">Накопитель SSD 2.5'' Samsung MZILG960HCHQ-00A07 PM1653 960GB SAS 24Gb/s 4200/1200MB/s IOPS 600K/55K DWPD 1</t>
  </si>
  <si>
    <t>26.20.22.110</t>
  </si>
  <si>
    <t>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</si>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</sst>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_-* #,##0&quot;р.&quot;_-;\-* #,##0&quot;р.&quot;_-;_-* &quot;-&quot;&quot;р.&quot;_-;_-@_-"/>
    <numFmt numFmtId="166" formatCode="_-* #,##0.00_р_._-;\-* #,##0.00_р_._-;_-* &quot;-&quot;??_р_._-;_-@_-"/>
    <numFmt numFmtId="167" formatCode="_-* #,##0_р_._-;\-* #,##0_р_._-;_-* &quot;-&quot;_р_._-;_-@_-"/>
  </numFmts>
  <fonts count="24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sz val="11.000000"/>
      <color indexed="64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Times New Roman"/>
    </font>
    <font>
      <b/>
      <sz val="10.000000"/>
      <color indexed="64"/>
      <name val="Times New Roman"/>
    </font>
    <font>
      <b/>
      <sz val="10.000000"/>
      <name val="Times New Roman"/>
    </font>
    <font>
      <sz val="11.000000"/>
      <color indexed="64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</patternFill>
    </fill>
    <fill>
      <patternFill patternType="solid">
        <fgColor indexed="5"/>
        <bgColor indexed="5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4" applyNumberFormat="1" applyFont="1" applyFill="1" applyBorder="1"/>
    <xf fontId="6" fillId="0" borderId="0" numFmtId="165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6" applyNumberFormat="1" applyFont="1" applyFill="1" applyBorder="1"/>
    <xf fontId="6" fillId="0" borderId="0" numFmtId="167" applyNumberFormat="1" applyFont="1" applyFill="1" applyBorder="1"/>
    <xf fontId="19" fillId="31" borderId="0" numFmtId="0" applyNumberFormat="1" applyFont="1" applyFill="1" applyBorder="1"/>
  </cellStyleXfs>
  <cellXfs count="18">
    <xf fontId="0" fillId="0" borderId="0" numFmtId="0" xfId="0"/>
    <xf fontId="20" fillId="0" borderId="0" numFmtId="0" xfId="0" applyFont="1"/>
    <xf fontId="21" fillId="0" borderId="10" numFmtId="0" xfId="0" applyFont="1" applyBorder="1" applyAlignment="1">
      <alignment horizontal="center" vertical="center"/>
    </xf>
    <xf fontId="20" fillId="0" borderId="10" numFmtId="0" xfId="0" applyFont="1" applyBorder="1" applyAlignment="1">
      <alignment horizontal="center" vertical="center" wrapText="1"/>
    </xf>
    <xf fontId="21" fillId="0" borderId="10" numFmtId="0" xfId="0" applyFont="1" applyBorder="1" applyAlignment="1">
      <alignment horizontal="center" vertical="center" wrapText="1"/>
    </xf>
    <xf fontId="21" fillId="0" borderId="10" numFmtId="2" xfId="0" applyNumberFormat="1" applyFont="1" applyBorder="1" applyAlignment="1">
      <alignment horizontal="center" vertical="center" wrapText="1"/>
    </xf>
    <xf fontId="22" fillId="0" borderId="10" numFmtId="0" xfId="0" applyFont="1" applyBorder="1" applyAlignment="1">
      <alignment horizontal="center" vertical="center" wrapText="1"/>
    </xf>
    <xf fontId="20" fillId="32" borderId="10" numFmtId="0" xfId="0" applyFont="1" applyFill="1" applyBorder="1" applyAlignment="1">
      <alignment vertical="center" wrapText="1"/>
    </xf>
    <xf fontId="20" fillId="32" borderId="10" numFmtId="0" xfId="0" applyFont="1" applyFill="1" applyBorder="1" applyAlignment="1">
      <alignment horizontal="center" vertical="center" wrapText="1"/>
    </xf>
    <xf fontId="20" fillId="33" borderId="10" numFmtId="0" xfId="0" applyFont="1" applyFill="1" applyBorder="1" applyAlignment="1">
      <alignment horizontal="center" vertical="center" wrapText="1"/>
    </xf>
    <xf fontId="20" fillId="32" borderId="10" numFmtId="4" xfId="0" applyNumberFormat="1" applyFont="1" applyFill="1" applyBorder="1" applyAlignment="1">
      <alignment horizontal="center" vertical="center" wrapText="1"/>
    </xf>
    <xf fontId="20" fillId="0" borderId="10" numFmtId="2" xfId="0" applyNumberFormat="1" applyFont="1" applyBorder="1" applyAlignment="1">
      <alignment horizontal="center" vertical="center" wrapText="1"/>
    </xf>
    <xf fontId="20" fillId="0" borderId="10" numFmtId="4" xfId="0" applyNumberFormat="1" applyFont="1" applyBorder="1" applyAlignment="1">
      <alignment horizontal="center" vertical="center" wrapText="1"/>
    </xf>
    <xf fontId="23" fillId="0" borderId="0" numFmtId="0" xfId="0" applyFont="1" applyAlignment="1" applyProtection="1">
      <alignment vertical="center"/>
      <protection locked="0"/>
    </xf>
    <xf fontId="21" fillId="0" borderId="11" numFmtId="0" xfId="0" applyFont="1" applyBorder="1" applyAlignment="1" applyProtection="1">
      <alignment horizontal="right" vertical="center" wrapText="1"/>
      <protection locked="0"/>
    </xf>
    <xf fontId="21" fillId="0" borderId="12" numFmtId="0" xfId="0" applyFont="1" applyBorder="1" applyAlignment="1" applyProtection="1">
      <alignment horizontal="right" vertical="center" wrapText="1"/>
      <protection locked="0"/>
    </xf>
    <xf fontId="21" fillId="0" borderId="13" numFmtId="0" xfId="0" applyFont="1" applyBorder="1" applyAlignment="1" applyProtection="1">
      <alignment horizontal="right" vertical="center" wrapText="1"/>
      <protection locked="0"/>
    </xf>
    <xf fontId="21" fillId="0" borderId="10" numFmtId="164" xfId="0" applyNumberFormat="1" applyFont="1" applyBorder="1" applyAlignment="1" applyProtection="1">
      <alignment horizontal="center" vertical="center"/>
      <protection locked="0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13</xdr:col>
      <xdr:colOff>27346</xdr:colOff>
      <xdr:row>3</xdr:row>
      <xdr:rowOff>954248</xdr:rowOff>
    </xdr:from>
    <xdr:to>
      <xdr:col>14</xdr:col>
      <xdr:colOff>0</xdr:colOff>
      <xdr:row>3</xdr:row>
      <xdr:rowOff>1306056</xdr:rowOff>
    </xdr:to>
    <xdr:pic>
      <xdr:nvPicPr>
        <xdr:cNvPr id="4244" name="Picture 1"/>
        <xdr:cNvPicPr>
          <a:picLocks noChangeAspect="1"/>
        </xdr:cNvPicPr>
      </xdr:nvPicPr>
      <xdr:blipFill rotWithShape="1"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12</xdr:col>
      <xdr:colOff>27346</xdr:colOff>
      <xdr:row>3</xdr:row>
      <xdr:rowOff>933554</xdr:rowOff>
    </xdr:from>
    <xdr:to>
      <xdr:col>12</xdr:col>
      <xdr:colOff>1000125</xdr:colOff>
      <xdr:row>3</xdr:row>
      <xdr:rowOff>1372738</xdr:rowOff>
    </xdr:to>
    <xdr:pic>
      <xdr:nvPicPr>
        <xdr:cNvPr id="4245" name="Picture 2"/>
        <xdr:cNvPicPr>
          <a:picLocks noChangeAspect="1"/>
        </xdr:cNvPicPr>
      </xdr:nvPicPr>
      <xdr:blipFill rotWithShape="1"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27737</xdr:colOff>
      <xdr:row>3</xdr:row>
      <xdr:rowOff>1639468</xdr:rowOff>
    </xdr:from>
    <xdr:to>
      <xdr:col>15</xdr:col>
      <xdr:colOff>9394</xdr:colOff>
      <xdr:row>3</xdr:row>
      <xdr:rowOff>1982078</xdr:rowOff>
    </xdr:to>
    <xdr:pic>
      <xdr:nvPicPr>
        <xdr:cNvPr id="4246" name="Picture 5"/>
        <xdr:cNvPicPr>
          <a:picLocks noChangeAspect="1"/>
        </xdr:cNvPicPr>
      </xdr:nvPicPr>
      <xdr:blipFill rotWithShape="1"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155860</xdr:colOff>
      <xdr:row>3</xdr:row>
      <xdr:rowOff>1478510</xdr:rowOff>
    </xdr:from>
    <xdr:to>
      <xdr:col>14</xdr:col>
      <xdr:colOff>311720</xdr:colOff>
      <xdr:row>3</xdr:row>
      <xdr:rowOff>1706150</xdr:rowOff>
    </xdr:to>
    <xdr:pic>
      <xdr:nvPicPr>
        <xdr:cNvPr id="4247" name="Picture 6"/>
        <xdr:cNvPicPr>
          <a:picLocks noChangeAspect="1"/>
        </xdr:cNvPicPr>
      </xdr:nvPicPr>
      <xdr:blipFill rotWithShape="1"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27737</xdr:colOff>
      <xdr:row>3</xdr:row>
      <xdr:rowOff>1639468</xdr:rowOff>
    </xdr:from>
    <xdr:to>
      <xdr:col>15</xdr:col>
      <xdr:colOff>9394</xdr:colOff>
      <xdr:row>3</xdr:row>
      <xdr:rowOff>1982078</xdr:rowOff>
    </xdr:to>
    <xdr:pic>
      <xdr:nvPicPr>
        <xdr:cNvPr id="4248" name="Picture 5"/>
        <xdr:cNvPicPr>
          <a:picLocks noChangeAspect="1"/>
        </xdr:cNvPicPr>
      </xdr:nvPicPr>
      <xdr:blipFill rotWithShape="1">
        <a:blip r:embed="rId5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155860</xdr:colOff>
      <xdr:row>3</xdr:row>
      <xdr:rowOff>1478510</xdr:rowOff>
    </xdr:from>
    <xdr:to>
      <xdr:col>14</xdr:col>
      <xdr:colOff>311720</xdr:colOff>
      <xdr:row>3</xdr:row>
      <xdr:rowOff>1706150</xdr:rowOff>
    </xdr:to>
    <xdr:pic>
      <xdr:nvPicPr>
        <xdr:cNvPr id="4249" name="Picture 6"/>
        <xdr:cNvPicPr>
          <a:picLocks noChangeAspect="1"/>
        </xdr:cNvPicPr>
      </xdr:nvPicPr>
      <xdr:blipFill rotWithShape="1">
        <a:blip r:embed="rId7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137367</xdr:colOff>
      <xdr:row>4</xdr:row>
      <xdr:rowOff>1001241</xdr:rowOff>
    </xdr:from>
    <xdr:to>
      <xdr:col>14</xdr:col>
      <xdr:colOff>402858</xdr:colOff>
      <xdr:row>4</xdr:row>
      <xdr:rowOff>1222027</xdr:rowOff>
    </xdr:to>
    <xdr:pic>
      <xdr:nvPicPr>
        <xdr:cNvPr id="4250" name="Picture 6"/>
        <xdr:cNvPicPr>
          <a:picLocks noChangeAspect="1"/>
        </xdr:cNvPicPr>
      </xdr:nvPicPr>
      <xdr:blipFill rotWithShape="1">
        <a:blip r:embed="rId7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90" workbookViewId="0">
      <selection activeCell="A1" activeCellId="0" sqref="A1:Q1"/>
    </sheetView>
  </sheetViews>
  <sheetFormatPr baseColWidth="8" defaultRowHeight="12.75" customHeight="1"/>
  <cols>
    <col customWidth="1" min="1" max="1" style="1" width="3.1406200000000002"/>
    <col customWidth="1" min="2" max="2" style="1" width="52.570300000000003"/>
    <col bestFit="1" customWidth="1" min="3" max="3" style="1" width="13.5703"/>
    <col bestFit="1" customWidth="1" min="4" max="4" style="1" width="6.8554700000000004"/>
    <col customWidth="1" min="5" max="5" style="1" width="6.8554700000000004"/>
    <col customWidth="1" min="6" max="7" style="1" width="14.5703"/>
    <col customWidth="1" min="8" max="11" style="1" width="14.425800000000001"/>
    <col customWidth="1" min="12" max="12" style="1" width="15.5703"/>
    <col customWidth="1" min="13" max="13" style="1" width="15.425800000000001"/>
    <col customWidth="1" min="14" max="14" style="1" width="14.425800000000001"/>
    <col customWidth="1" min="15" max="15" style="1" width="21.140599999999999"/>
    <col customWidth="1" min="16" max="16" style="1" width="14.855499999999999"/>
    <col customWidth="1" min="17" max="17" style="1" width="17.5703"/>
    <col customWidth="1" min="18" max="257" style="1" width="9.1406200000000002"/>
  </cols>
  <sheetData>
    <row r="1" ht="12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59.2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6.35000000000000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/>
      <c r="L3" s="5" t="s">
        <v>8</v>
      </c>
      <c r="M3" s="5"/>
      <c r="N3" s="5"/>
      <c r="O3" s="4" t="s">
        <v>9</v>
      </c>
      <c r="P3" s="4"/>
      <c r="Q3" s="4"/>
    </row>
    <row r="4" ht="46.350000000000001" customHeight="1">
      <c r="A4" s="4"/>
      <c r="B4" s="4"/>
      <c r="C4" s="4"/>
      <c r="D4" s="4"/>
      <c r="E4" s="4"/>
      <c r="F4" s="4" t="s">
        <v>10</v>
      </c>
      <c r="G4" s="4"/>
      <c r="H4" s="4" t="s">
        <v>11</v>
      </c>
      <c r="I4" s="4"/>
      <c r="J4" s="4" t="s">
        <v>12</v>
      </c>
      <c r="K4" s="4"/>
      <c r="L4" s="4" t="s">
        <v>13</v>
      </c>
      <c r="M4" s="4" t="s">
        <v>14</v>
      </c>
      <c r="N4" s="4" t="s">
        <v>15</v>
      </c>
      <c r="O4" s="3" t="s">
        <v>16</v>
      </c>
      <c r="P4" s="4" t="s">
        <v>17</v>
      </c>
      <c r="Q4" s="4" t="s">
        <v>18</v>
      </c>
    </row>
    <row r="5" ht="103.5" customHeight="1">
      <c r="A5" s="4"/>
      <c r="B5" s="4"/>
      <c r="C5" s="4"/>
      <c r="D5" s="4"/>
      <c r="E5" s="4"/>
      <c r="F5" s="6" t="s">
        <v>19</v>
      </c>
      <c r="G5" s="6" t="s">
        <v>20</v>
      </c>
      <c r="H5" s="6" t="s">
        <v>19</v>
      </c>
      <c r="I5" s="6" t="s">
        <v>20</v>
      </c>
      <c r="J5" s="6" t="s">
        <v>19</v>
      </c>
      <c r="K5" s="6" t="s">
        <v>20</v>
      </c>
      <c r="L5" s="4"/>
      <c r="M5" s="4"/>
      <c r="N5" s="4"/>
      <c r="O5" s="3"/>
      <c r="P5" s="4"/>
      <c r="Q5" s="4"/>
    </row>
    <row r="6" ht="36">
      <c r="A6" s="3">
        <v>1</v>
      </c>
      <c r="B6" s="7" t="s">
        <v>21</v>
      </c>
      <c r="C6" s="7" t="s">
        <v>22</v>
      </c>
      <c r="D6" s="3" t="s">
        <v>23</v>
      </c>
      <c r="E6" s="8">
        <v>2</v>
      </c>
      <c r="F6" s="8">
        <v>104119</v>
      </c>
      <c r="G6" s="9">
        <f>F6*E6</f>
        <v>208238</v>
      </c>
      <c r="H6" s="10">
        <v>109324.95</v>
      </c>
      <c r="I6" s="8">
        <f>H6*E6</f>
        <v>218649.89999999999</v>
      </c>
      <c r="J6" s="10">
        <v>114530.89999999999</v>
      </c>
      <c r="K6" s="8">
        <f>J6*E6</f>
        <v>229061.79999999999</v>
      </c>
      <c r="L6" s="3">
        <f>AVERAGE(F6,H6,J6)</f>
        <v>109324.95</v>
      </c>
      <c r="M6" s="3">
        <f>SQRT(((SUM((POWER(J6-L6,2)),(POWER(H6-L6,2)),(POWER(F6-L6,2))))/(3-1)))</f>
        <v>5205.9499999999971</v>
      </c>
      <c r="N6" s="3">
        <f>M6/L6*100</f>
        <v>4.7619047619047592</v>
      </c>
      <c r="O6" s="11">
        <f>((E6/3)*(SUM(F6,H6,J6)))</f>
        <v>218649.89999999997</v>
      </c>
      <c r="P6" s="12">
        <f>O6/E6</f>
        <v>109324.94999999998</v>
      </c>
      <c r="Q6" s="11">
        <f>P6*E6</f>
        <v>218649.89999999997</v>
      </c>
    </row>
    <row r="7" s="13" customFormat="1" ht="15.75" customHeight="1">
      <c r="A7" s="14" t="s">
        <v>24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7">
        <v>218649.89999999999</v>
      </c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ht="12.75" customHeight="1">
      <c r="Q34" s="1"/>
    </row>
  </sheetData>
  <mergeCells count="20">
    <mergeCell ref="A1:Q1"/>
    <mergeCell ref="A2:Q2"/>
    <mergeCell ref="A3:A5"/>
    <mergeCell ref="B3:B5"/>
    <mergeCell ref="C3:C5"/>
    <mergeCell ref="D3:D5"/>
    <mergeCell ref="E3:E5"/>
    <mergeCell ref="F3:K3"/>
    <mergeCell ref="L3:N3"/>
    <mergeCell ref="O3:Q3"/>
    <mergeCell ref="F4:G4"/>
    <mergeCell ref="H4:I4"/>
    <mergeCell ref="J4:K4"/>
    <mergeCell ref="L4:L5"/>
    <mergeCell ref="M4:M5"/>
    <mergeCell ref="N4:N5"/>
    <mergeCell ref="O4:O5"/>
    <mergeCell ref="P4:P5"/>
    <mergeCell ref="Q4:Q5"/>
    <mergeCell ref="A7:P7"/>
  </mergeCells>
  <printOptions headings="0" gridLines="0"/>
  <pageMargins left="0.70866099999999987" right="0.70866099999999987" top="0.748031" bottom="0.748031" header="0.31496099999999999" footer="0.31496099999999999"/>
  <pageSetup paperSize="9" scale="62" firstPageNumber="1" fitToWidth="1" fitToHeight="3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revision>1</cp:revision>
  <dcterms:created xsi:type="dcterms:W3CDTF">2014-01-15T18:15:00Z</dcterms:created>
  <dcterms:modified xsi:type="dcterms:W3CDTF">2026-06-30T17:27:20Z</dcterms:modified>
  <cp:version>1048576</cp:version>
</cp:coreProperties>
</file>