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НМЦК" sheetId="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4"/>
  <c r="I7" s="1"/>
  <c r="J7" s="1"/>
  <c r="K7"/>
  <c r="L7" s="1"/>
  <c r="M7" s="1"/>
  <c r="N7" s="1"/>
  <c r="N8" s="1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<sst xmlns="http://schemas.openxmlformats.org/spreadsheetml/2006/main" count="27" uniqueCount="27">
  <si>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</si>
  <si>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</si>
  <si>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</si>
  <si>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</si>
  <si>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</si>
  <si>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</si>
  <si>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</si>
  <si>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</si>
  <si>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</si>
  <si>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</si>
  <si>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</si>
  <si>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</si>
  <si>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</si>
  <si>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</si>
  <si>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ВСЕГО:</t>
  </si>
  <si>
    <t xml:space="preserve">Начальная максимальная цена контракта определена методом сопоставимых рыночных цен (анализа рынка).  </t>
  </si>
  <si>
    <t>НМЦК с учетом округления цены за единицу * (руб.)</t>
  </si>
  <si>
    <t xml:space="preserve">*НМЦК устанавливается в размере не превышающием лимита бюджетных обязательств в соответствии  с требованиями частьи 2 статьи 72 Бюджетного кодекса Российской Федерации. </t>
  </si>
  <si>
    <t>В соответствии с Приказом Роскомнадзора «Об утверждении нормативных затрат на обеспечение функций центрального аппарата Федеральной службы по надзору в сфере связи, информационных технологий и массовых коммуникаций, её территориальных органов и подведомственных предприятий» от 19.02.2021 № 17 (с изменениями)</t>
  </si>
  <si>
    <t>кв.м.</t>
  </si>
  <si>
    <t xml:space="preserve">Договор 100045689126100062 от 27.05.2026 (ЕАТ Березка)
</t>
  </si>
  <si>
    <t xml:space="preserve">Договор 200909947126100039 от 27.05.2026 (ЕАТ Березка)
</t>
  </si>
  <si>
    <t>Договор 100246121126100048 от 27.05.2026 (ЕАТ Березка)</t>
  </si>
  <si>
    <t>Противопожарная обработка конструкций здания
ОКПД2 43.29.11.140</t>
  </si>
  <si>
    <t>"27" мая 2026 г.</t>
  </si>
  <si>
    <r>
      <t xml:space="preserve">На основании проведенного анализа рынка и расчетов, с учетом доведенных лимитов бюджетных ассигнований, НМЦК составляет: </t>
    </r>
    <r>
      <rPr>
        <b/>
        <u/>
        <sz val="12"/>
        <color indexed="8"/>
        <rFont val="Times New Roman"/>
        <family val="1"/>
        <charset val="204"/>
      </rPr>
      <t>29023,68 рублей</t>
    </r>
    <r>
      <rPr>
        <b/>
        <sz val="10"/>
        <color indexed="8"/>
        <rFont val="Times New Roman"/>
        <family val="1"/>
        <charset val="204"/>
      </rPr>
      <t xml:space="preserve">
</t>
    </r>
  </si>
  <si>
    <t>Наименование объекта закупки: Противопожарная обработка конструкций здания (672 кв.м.)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</si>
</sst>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0" borderId="1" xfId="0" applyFont="1" applyBorder="1"/>
    <xf numFmtId="164" fontId="2" fillId="2" borderId="0" xfId="1" applyFont="1" applyFill="1"/>
    <xf numFmtId="4" fontId="4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1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19" name="Picture 1">
          <a:extLst>
            <a:ext uri="{FF2B5EF4-FFF2-40B4-BE49-F238E27FC236}">
              <a16:creationId xmlns="" xmlns:a16="http://schemas.microsoft.com/office/drawing/2014/main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0" name="Picture 6">
          <a:extLst>
            <a:ext uri="{FF2B5EF4-FFF2-40B4-BE49-F238E27FC236}">
              <a16:creationId xmlns="" xmlns:a16="http://schemas.microsoft.com/office/drawing/2014/main" id="{00000000-0008-0000-0000-00009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21" name="Picture 1">
          <a:extLst>
            <a:ext uri="{FF2B5EF4-FFF2-40B4-BE49-F238E27FC236}">
              <a16:creationId xmlns="" xmlns:a16="http://schemas.microsoft.com/office/drawing/2014/main" id="{00000000-0008-0000-0000-00009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2" name="Picture 6">
          <a:extLst>
            <a:ext uri="{FF2B5EF4-FFF2-40B4-BE49-F238E27FC236}">
              <a16:creationId xmlns="" xmlns:a16="http://schemas.microsoft.com/office/drawing/2014/main" id="{00000000-0008-0000-0000-00009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5023" name="Picture 1">
          <a:extLst>
            <a:ext uri="{FF2B5EF4-FFF2-40B4-BE49-F238E27FC236}">
              <a16:creationId xmlns="" xmlns:a16="http://schemas.microsoft.com/office/drawing/2014/main" id="{00000000-0008-0000-0000-00009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2047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5024" name="Picture 2">
          <a:extLst>
            <a:ext uri="{FF2B5EF4-FFF2-40B4-BE49-F238E27FC236}">
              <a16:creationId xmlns="" xmlns:a16="http://schemas.microsoft.com/office/drawing/2014/main" id="{00000000-0008-0000-0000-0000A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72250" y="2019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1514475</xdr:colOff>
      <xdr:row>5</xdr:row>
      <xdr:rowOff>1962150</xdr:rowOff>
    </xdr:to>
    <xdr:pic>
      <xdr:nvPicPr>
        <xdr:cNvPr id="5025" name="Picture 5">
          <a:extLst>
            <a:ext uri="{FF2B5EF4-FFF2-40B4-BE49-F238E27FC236}">
              <a16:creationId xmlns="" xmlns:a16="http://schemas.microsoft.com/office/drawing/2014/main" id="{00000000-0008-0000-0000-0000A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06898" y="3339548"/>
          <a:ext cx="1495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026" name="Picture 6">
          <a:extLst>
            <a:ext uri="{FF2B5EF4-FFF2-40B4-BE49-F238E27FC236}">
              <a16:creationId xmlns="" xmlns:a16="http://schemas.microsoft.com/office/drawing/2014/main" id="{00000000-0008-0000-0000-0000A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392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5"/>
  <sheetViews>
    <sheetView tabSelected="1" view="pageBreakPreview" zoomScale="115" zoomScaleSheetLayoutView="115" workbookViewId="0">
      <selection activeCell="A2" sqref="A2:N2"/>
    </sheetView>
  </sheetViews>
  <sheetFormatPr defaultColWidth="9.140625" defaultRowHeight="12.75"/>
  <cols>
    <col min="1" max="1" width="3.140625" style="2" customWidth="1"/>
    <col min="2" max="2" width="26.42578125" style="2" customWidth="1"/>
    <col min="3" max="3" width="5.85546875" style="2" customWidth="1"/>
    <col min="4" max="4" width="6.85546875" style="2" customWidth="1"/>
    <col min="5" max="5" width="13.5703125" style="2" customWidth="1"/>
    <col min="6" max="6" width="14.42578125" style="2" customWidth="1"/>
    <col min="7" max="7" width="13.71093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.7109375" style="2" customWidth="1"/>
    <col min="12" max="12" width="11.5703125" style="2" customWidth="1"/>
    <col min="13" max="13" width="12.140625" style="2" customWidth="1"/>
    <col min="14" max="14" width="13.85546875" style="2" customWidth="1"/>
    <col min="15" max="16384" width="9.140625" style="2"/>
  </cols>
  <sheetData>
    <row r="1" spans="1:29" ht="47.45" customHeight="1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</row>
    <row r="2" spans="1:29" ht="41.25" customHeight="1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4"/>
      <c r="P2" s="14"/>
      <c r="Q2" s="14"/>
      <c r="R2" s="14"/>
      <c r="S2" s="14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18.75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5"/>
      <c r="P3" s="14"/>
      <c r="Q3" s="14"/>
      <c r="R3" s="14"/>
      <c r="S3" s="14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39" customHeight="1">
      <c r="A5" s="31" t="s">
        <v>0</v>
      </c>
      <c r="B5" s="24" t="s">
        <v>2</v>
      </c>
      <c r="C5" s="24" t="s">
        <v>1</v>
      </c>
      <c r="D5" s="24" t="s">
        <v>3</v>
      </c>
      <c r="E5" s="28" t="s">
        <v>12</v>
      </c>
      <c r="F5" s="28"/>
      <c r="G5" s="28"/>
      <c r="H5" s="29" t="s">
        <v>11</v>
      </c>
      <c r="I5" s="29"/>
      <c r="J5" s="29"/>
      <c r="K5" s="25" t="s">
        <v>8</v>
      </c>
      <c r="L5" s="26"/>
      <c r="M5" s="26"/>
      <c r="N5" s="27"/>
    </row>
    <row r="6" spans="1:29" ht="159" customHeight="1">
      <c r="A6" s="31"/>
      <c r="B6" s="24"/>
      <c r="C6" s="24"/>
      <c r="D6" s="24"/>
      <c r="E6" s="3" t="s">
        <v>20</v>
      </c>
      <c r="F6" s="3" t="s">
        <v>21</v>
      </c>
      <c r="G6" s="22" t="s">
        <v>22</v>
      </c>
      <c r="H6" s="3" t="s">
        <v>6</v>
      </c>
      <c r="I6" s="3" t="s">
        <v>4</v>
      </c>
      <c r="J6" s="4" t="s">
        <v>5</v>
      </c>
      <c r="K6" s="1" t="s">
        <v>13</v>
      </c>
      <c r="L6" s="5" t="s">
        <v>9</v>
      </c>
      <c r="M6" s="5" t="s">
        <v>10</v>
      </c>
      <c r="N6" s="3" t="s">
        <v>16</v>
      </c>
    </row>
    <row r="7" spans="1:29" s="10" customFormat="1" ht="109.15" customHeight="1">
      <c r="A7" s="11">
        <v>1</v>
      </c>
      <c r="B7" s="9" t="s">
        <v>23</v>
      </c>
      <c r="C7" s="9" t="s">
        <v>19</v>
      </c>
      <c r="D7" s="9">
        <v>672</v>
      </c>
      <c r="E7" s="19">
        <v>41.58</v>
      </c>
      <c r="F7" s="19">
        <v>48</v>
      </c>
      <c r="G7" s="19">
        <v>40</v>
      </c>
      <c r="H7" s="20">
        <f>AVERAGE(E7:G7)</f>
        <v>43.193333333333328</v>
      </c>
      <c r="I7" s="21">
        <f>SQRT(((SUM((POWER(E7-H7,2)),(POWER(F7-H7,2)),(POWER(G7-H7,2)))/(COLUMNS(D7:G7)-1))))</f>
        <v>3.4594925767934366</v>
      </c>
      <c r="J7" s="21">
        <f>I7/H7*100</f>
        <v>8.0093206747802981</v>
      </c>
      <c r="K7" s="20">
        <f>((D7/3)*(SUM(E7:G7)))</f>
        <v>29025.919999999998</v>
      </c>
      <c r="L7" s="20">
        <f>K7/D7</f>
        <v>43.193333333333328</v>
      </c>
      <c r="M7" s="20">
        <f>ROUND(L7,2)</f>
        <v>43.19</v>
      </c>
      <c r="N7" s="34">
        <f>M7*D7</f>
        <v>29023.68</v>
      </c>
    </row>
    <row r="8" spans="1:29">
      <c r="M8" s="17" t="s">
        <v>14</v>
      </c>
      <c r="N8" s="35">
        <f>N7</f>
        <v>29023.68</v>
      </c>
    </row>
    <row r="9" spans="1:29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8"/>
    </row>
    <row r="10" spans="1:29" ht="36" customHeight="1">
      <c r="B10" s="30" t="s">
        <v>18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pans="1:29">
      <c r="B11" s="16" t="s">
        <v>17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P11" s="8"/>
    </row>
    <row r="12" spans="1:29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P12" s="16"/>
    </row>
    <row r="13" spans="1:29" ht="24" customHeight="1">
      <c r="B13" s="36" t="s">
        <v>25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P13" s="16"/>
    </row>
    <row r="15" spans="1:29">
      <c r="B15" s="16" t="s">
        <v>24</v>
      </c>
      <c r="C15" s="8"/>
      <c r="D15" s="8"/>
      <c r="E15" s="8"/>
      <c r="F15" s="8"/>
      <c r="G15" s="23"/>
      <c r="H15" s="23"/>
    </row>
  </sheetData>
  <mergeCells count="13">
    <mergeCell ref="A5:A6"/>
    <mergeCell ref="B5:B6"/>
    <mergeCell ref="C5:C6"/>
    <mergeCell ref="A1:N1"/>
    <mergeCell ref="A2:N2"/>
    <mergeCell ref="A3:N3"/>
    <mergeCell ref="G15:H15"/>
    <mergeCell ref="D5:D6"/>
    <mergeCell ref="K5:N5"/>
    <mergeCell ref="E5:G5"/>
    <mergeCell ref="H5:J5"/>
    <mergeCell ref="B10:N10"/>
    <mergeCell ref="B13:N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SUFD</cp:lastModifiedBy>
  <cp:lastPrinted>2022-03-30T08:48:38Z</cp:lastPrinted>
  <dcterms:created xsi:type="dcterms:W3CDTF">2014-01-15T18:15:09Z</dcterms:created>
  <dcterms:modified xsi:type="dcterms:W3CDTF">2026-05-27T11:39:35Z</dcterms:modified>
</cp:coreProperties>
</file>