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040"/>
  </bookViews>
  <sheets>
    <sheet name="Расчет цены" sheetId="2" r:id="rId1"/>
  </sheets>
  <definedNames>
    <definedName name="_xlnm.Print_Area" localSheetId="0">'Расчет цены'!$A$1:$O$30</definedName>
  </definedNames>
  <calcPr calcId="145621"/>
</workbook>
</file>

<file path=xl/calcChain.xml><?xml version="1.0" encoding="utf-8"?>
<calcChain xmlns="http://schemas.openxmlformats.org/spreadsheetml/2006/main">
  <c r="L8" i="2" l="1"/>
  <c r="M8" i="2" s="1"/>
  <c r="N8" i="2" s="1"/>
  <c r="O8" i="2" s="1"/>
  <c r="I8" i="2"/>
  <c r="J8" i="2" s="1"/>
  <c r="K8" i="2" s="1"/>
  <c r="O9" i="2" l="1"/>
</calcChain>
</file>

<file path=xl/sharedStrings.xml><?xml version="1.0" encoding="utf-8"?>
<sst xmlns="http://schemas.openxmlformats.org/spreadsheetml/2006/main" count="36" uniqueCount="36">
  <si>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</si>
  <si>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</si>
  <si>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</si>
  <si>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</si>
  <si>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</si>
  <si>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</si>
  <si>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</si>
  <si>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</si>
  <si>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</si>
  <si>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</si>
  <si>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</si>
  <si>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</si>
  <si>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</si>
  <si>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Заказчик подтверждает, что:</t>
  </si>
  <si>
    <t>2. Характеристика товара (условия оказания услуг, выполнения работ) используемые для расчета НМЦК соответствуют описанию объектаа закупки.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</si>
  <si>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</si>
  <si>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</si>
  <si>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</si>
  <si>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Характеристики объекта закупки</t>
  </si>
  <si>
    <t xml:space="preserve">метод сопоставимых рыночных цен (анализа рынка) в соответствии с ч.6 ст.22 Федерального закона от 05.04.2013 №44-ФЗ.  </t>
  </si>
  <si>
    <t>Используемый метод определения НМЦК:</t>
  </si>
  <si>
    <t>Форма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</si>
  <si>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</si>
  <si>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</si>
  <si>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В</t>
    </r>
    <r>
      <rPr>
        <b/>
        <sz val="14"/>
        <rFont val="Times New Roman"/>
        <family val="1"/>
        <charset val="204"/>
      </rPr>
      <t>В результате проведенного расчета Н(М)Ц контракта составила (в руб.):</t>
    </r>
    <r>
      <rPr>
        <b/>
        <sz val="14"/>
        <color indexed="9"/>
        <rFont val="Times New Roman"/>
        <family val="1"/>
        <charset val="204"/>
      </rPr>
      <t xml:space="preserve">ВВ </t>
    </r>
  </si>
  <si>
    <t>Н(М)ЦК определяемая методом сопоставимых рыночных цен (анализа рынка)*</t>
  </si>
  <si>
    <t>шт</t>
  </si>
  <si>
    <t>В соответствии с приложением 1 ( Описание обьекта закупки)</t>
  </si>
  <si>
    <t>Обоснование начальной (максимальнй) цены контракта доска разделочная.</t>
  </si>
  <si>
    <t>доска разделочная</t>
  </si>
  <si>
    <r>
      <t xml:space="preserve">Коммер-ческое предложение №1           </t>
    </r>
    <r>
      <rPr>
        <b/>
        <u/>
        <sz val="12"/>
        <color rgb="FF000000"/>
        <rFont val="Times New Roman"/>
        <family val="1"/>
        <charset val="204"/>
      </rPr>
      <t>вх ____________50 18.03.26__________</t>
    </r>
  </si>
  <si>
    <t>Коммер-ческое предложение №2           вх ______________51__ _18.03.26______</t>
  </si>
  <si>
    <r>
      <rPr>
        <sz val="14"/>
        <color rgb="FF000000"/>
        <rFont val="Times New Roman"/>
        <family val="1"/>
        <charset val="204"/>
      </rPr>
      <t xml:space="preserve">        В соответствии со ст.1, 34 Бюджетного Кодекса РФ, в целях эффективности и экономии использования бюджетных средств, Государственный заказчик считает эффективным установить цену контракта, соответствующую наименьшему из предложенных ценовых предложений, которое составляет: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rgb="FF000000"/>
        <rFont val="Times New Roman"/>
        <family val="1"/>
        <charset val="204"/>
      </rPr>
      <t xml:space="preserve"> 191274 (сто девяносто одна тысяча двести семьдесят четыре) рубля 10 копеек.</t>
    </r>
  </si>
  <si>
    <t>18.03.2026г.</t>
  </si>
  <si>
    <t>Начальник ОКБ,ИиХО майор внутренней службы _______________________А.О. Кононов</t>
  </si>
  <si>
    <r>
      <t xml:space="preserve">Коммер-ческое предложение №3           </t>
    </r>
    <r>
      <rPr>
        <b/>
        <u/>
        <sz val="12"/>
        <color rgb="FF000000"/>
        <rFont val="Times New Roman"/>
        <family val="1"/>
        <charset val="204"/>
      </rPr>
      <t>вх ___________49__  _05.02.26___________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</si>
</sst>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1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3" fillId="0" borderId="0" xfId="0" applyFont="1" applyAlignment="1">
      <alignment horizontal="justify" vertical="distributed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10" fillId="0" borderId="3" xfId="0" applyNumberFormat="1" applyFont="1" applyBorder="1" applyAlignment="1" applyProtection="1">
      <alignment horizontal="center" vertical="center" wrapText="1"/>
      <protection locked="0"/>
    </xf>
    <xf numFmtId="165" fontId="10" fillId="0" borderId="3" xfId="0" applyNumberFormat="1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2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9" fillId="0" borderId="9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distributed" wrapText="1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left" vertical="center"/>
    </xf>
    <xf numFmtId="165" fontId="12" fillId="0" borderId="0" xfId="0" applyNumberFormat="1" applyFont="1" applyBorder="1" applyAlignment="1">
      <alignment horizontal="left" vertical="center"/>
    </xf>
    <xf numFmtId="0" fontId="5" fillId="0" borderId="0" xfId="0" applyFont="1" applyAlignment="1">
      <alignment vertical="distributed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5" fillId="0" borderId="0" xfId="0" applyFont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6</xdr:row>
      <xdr:rowOff>1228725</xdr:rowOff>
    </xdr:from>
    <xdr:to>
      <xdr:col>11</xdr:col>
      <xdr:colOff>19050</xdr:colOff>
      <xdr:row>6</xdr:row>
      <xdr:rowOff>1581150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6</xdr:row>
      <xdr:rowOff>2038350</xdr:rowOff>
    </xdr:from>
    <xdr:to>
      <xdr:col>11</xdr:col>
      <xdr:colOff>1504950</xdr:colOff>
      <xdr:row>6</xdr:row>
      <xdr:rowOff>2505075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6305550"/>
          <a:ext cx="1485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6</xdr:row>
      <xdr:rowOff>1762125</xdr:rowOff>
    </xdr:from>
    <xdr:to>
      <xdr:col>11</xdr:col>
      <xdr:colOff>371475</xdr:colOff>
      <xdr:row>6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view="pageBreakPreview" topLeftCell="A4" zoomScale="85" zoomScaleNormal="100" zoomScaleSheetLayoutView="85" workbookViewId="0">
      <selection activeCell="G7" sqref="G7"/>
    </sheetView>
  </sheetViews>
  <sheetFormatPr defaultRowHeight="12.75" x14ac:dyDescent="0.2"/>
  <cols>
    <col min="1" max="1" width="4" style="1" customWidth="1"/>
    <col min="2" max="2" width="26" style="1" customWidth="1"/>
    <col min="3" max="3" width="5.85546875" style="1" customWidth="1"/>
    <col min="4" max="4" width="6.85546875" style="1" customWidth="1"/>
    <col min="5" max="5" width="11.7109375" style="1" customWidth="1"/>
    <col min="6" max="6" width="13.5703125" style="1" customWidth="1"/>
    <col min="7" max="7" width="11.7109375" style="1" customWidth="1"/>
    <col min="8" max="8" width="9.140625" style="1"/>
    <col min="9" max="9" width="15.57031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140625" style="1" customWidth="1"/>
    <col min="14" max="14" width="12.28515625" style="1" customWidth="1"/>
    <col min="15" max="15" width="29.42578125" style="1" customWidth="1"/>
    <col min="16" max="16384" width="9.140625" style="1"/>
  </cols>
  <sheetData>
    <row r="1" spans="1:15" ht="13.5" customHeigh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7"/>
      <c r="M1" s="7"/>
      <c r="N1" s="7"/>
      <c r="O1" s="7"/>
    </row>
    <row r="2" spans="1:15" ht="18.75" customHeight="1" x14ac:dyDescent="0.3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s="4" customFormat="1" ht="36" customHeight="1" x14ac:dyDescent="0.3">
      <c r="A3" s="38" t="s">
        <v>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s="4" customFormat="1" ht="38.25" customHeight="1" x14ac:dyDescent="0.3">
      <c r="A4" s="23"/>
      <c r="B4" s="22" t="s">
        <v>18</v>
      </c>
      <c r="C4" s="45" t="s">
        <v>27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</row>
    <row r="5" spans="1:15" s="4" customFormat="1" ht="75" customHeight="1" x14ac:dyDescent="0.3">
      <c r="A5" s="8"/>
      <c r="B5" s="8" t="s">
        <v>20</v>
      </c>
      <c r="C5" s="42" t="s">
        <v>19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8"/>
      <c r="O5" s="8"/>
    </row>
    <row r="6" spans="1:15" ht="53.25" customHeight="1" x14ac:dyDescent="0.2">
      <c r="A6" s="58" t="s">
        <v>0</v>
      </c>
      <c r="B6" s="58" t="s">
        <v>9</v>
      </c>
      <c r="C6" s="49" t="s">
        <v>1</v>
      </c>
      <c r="D6" s="49" t="s">
        <v>2</v>
      </c>
      <c r="E6" s="51" t="s">
        <v>10</v>
      </c>
      <c r="F6" s="52"/>
      <c r="G6" s="53"/>
      <c r="H6" s="17"/>
      <c r="I6" s="59" t="s">
        <v>12</v>
      </c>
      <c r="J6" s="59"/>
      <c r="K6" s="59"/>
      <c r="L6" s="40" t="s">
        <v>25</v>
      </c>
      <c r="M6" s="40"/>
      <c r="N6" s="40"/>
      <c r="O6" s="40"/>
    </row>
    <row r="7" spans="1:15" ht="199.5" customHeight="1" thickBot="1" x14ac:dyDescent="0.25">
      <c r="A7" s="58"/>
      <c r="B7" s="49"/>
      <c r="C7" s="54"/>
      <c r="D7" s="50"/>
      <c r="E7" s="18" t="s">
        <v>30</v>
      </c>
      <c r="F7" s="18" t="s">
        <v>31</v>
      </c>
      <c r="G7" s="18" t="s">
        <v>35</v>
      </c>
      <c r="H7" s="18" t="s">
        <v>5</v>
      </c>
      <c r="I7" s="18" t="s">
        <v>4</v>
      </c>
      <c r="J7" s="18" t="s">
        <v>3</v>
      </c>
      <c r="K7" s="19" t="s">
        <v>22</v>
      </c>
      <c r="L7" s="20" t="s">
        <v>23</v>
      </c>
      <c r="M7" s="19" t="s">
        <v>7</v>
      </c>
      <c r="N7" s="19" t="s">
        <v>8</v>
      </c>
      <c r="O7" s="19" t="s">
        <v>11</v>
      </c>
    </row>
    <row r="8" spans="1:15" s="31" customFormat="1" ht="16.5" thickBot="1" x14ac:dyDescent="0.25">
      <c r="A8" s="37">
        <v>1</v>
      </c>
      <c r="B8" s="36" t="s">
        <v>29</v>
      </c>
      <c r="C8" s="33" t="s">
        <v>26</v>
      </c>
      <c r="D8" s="32">
        <v>40</v>
      </c>
      <c r="E8" s="35">
        <v>5182.5</v>
      </c>
      <c r="F8" s="34">
        <v>5000</v>
      </c>
      <c r="G8" s="24">
        <v>4781.8525</v>
      </c>
      <c r="H8" s="24" t="s">
        <v>6</v>
      </c>
      <c r="I8" s="25">
        <f t="shared" ref="I8" si="0">AVERAGE(E8:G8)</f>
        <v>4988.1175000000003</v>
      </c>
      <c r="J8" s="30">
        <f t="shared" ref="J8" si="1">SQRT(((SUM((POWER(G8-I8,2)),(POWER(F8-I8,2)),(POWER(E8-I8,2)))/(COLUMNS(E8:G8)-1))))</f>
        <v>200.58788639583898</v>
      </c>
      <c r="K8" s="30">
        <f t="shared" ref="K8" si="2">J8/I8*100</f>
        <v>4.0213143815445198</v>
      </c>
      <c r="L8" s="25">
        <f t="shared" ref="L8" si="3">((D8/3)*(SUM(E8:G8)))</f>
        <v>199524.7</v>
      </c>
      <c r="M8" s="26">
        <f t="shared" ref="M8" si="4">L8/D8</f>
        <v>4988.1175000000003</v>
      </c>
      <c r="N8" s="26">
        <f t="shared" ref="N8" si="5">ROUNDDOWN(M8,2)</f>
        <v>4988.1099999999997</v>
      </c>
      <c r="O8" s="26">
        <f t="shared" ref="O8" si="6">N8*D8</f>
        <v>199524.4</v>
      </c>
    </row>
    <row r="9" spans="1:15" s="2" customFormat="1" ht="18" customHeight="1" x14ac:dyDescent="0.25">
      <c r="A9" s="55" t="s">
        <v>24</v>
      </c>
      <c r="B9" s="56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6"/>
      <c r="O9" s="11">
        <f>SUM(O7:O8)</f>
        <v>199524.4</v>
      </c>
    </row>
    <row r="10" spans="1:15" s="2" customFormat="1" ht="10.5" customHeight="1" x14ac:dyDescent="0.25">
      <c r="A10" s="21"/>
      <c r="B10" s="21"/>
      <c r="C10" s="21"/>
      <c r="D10" s="21"/>
      <c r="E10" s="21"/>
      <c r="F10" s="21"/>
      <c r="G10" s="21"/>
      <c r="H10" s="21"/>
      <c r="I10" s="9"/>
      <c r="J10" s="10"/>
      <c r="K10" s="10"/>
      <c r="L10" s="10"/>
      <c r="M10" s="10"/>
      <c r="N10" s="10"/>
      <c r="O10" s="11"/>
    </row>
    <row r="11" spans="1:15" s="2" customFormat="1" ht="60.75" customHeight="1" x14ac:dyDescent="0.25">
      <c r="A11" s="57" t="s">
        <v>17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</row>
    <row r="12" spans="1:15" s="2" customFormat="1" ht="39" customHeight="1" x14ac:dyDescent="0.25">
      <c r="A12" s="44" t="s">
        <v>16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3" spans="1:15" s="2" customFormat="1" ht="10.5" customHeight="1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</row>
    <row r="14" spans="1:15" s="2" customFormat="1" ht="9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s="2" customFormat="1" ht="18.75" customHeight="1" x14ac:dyDescent="0.25">
      <c r="A15" s="44" t="s">
        <v>13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</row>
    <row r="16" spans="1:15" s="2" customFormat="1" ht="35.25" customHeight="1" x14ac:dyDescent="0.25">
      <c r="A16" s="44" t="s">
        <v>15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</row>
    <row r="17" spans="1:15" s="2" customFormat="1" ht="5.2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s="2" customFormat="1" ht="21.75" customHeight="1" x14ac:dyDescent="0.25">
      <c r="A18" s="44" t="s">
        <v>14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3">
      <c r="A19" s="41"/>
      <c r="B19" s="4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5.75" customHeight="1" x14ac:dyDescent="0.3">
      <c r="A20" s="29"/>
      <c r="B20" s="2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5.75" customHeight="1" x14ac:dyDescent="0.3">
      <c r="A21" s="29"/>
      <c r="B21" s="2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65.25" customHeight="1" x14ac:dyDescent="0.3">
      <c r="A22" s="60" t="s">
        <v>32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1:15" ht="15.75" customHeight="1" x14ac:dyDescent="0.3">
      <c r="A23" s="29"/>
      <c r="B23" s="2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5.75" customHeight="1" x14ac:dyDescent="0.3">
      <c r="A24" s="29"/>
      <c r="B24" s="2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s="3" customFormat="1" ht="11.25" customHeight="1" x14ac:dyDescent="0.3">
      <c r="A25" s="13"/>
      <c r="B25" s="13"/>
      <c r="C25" s="13"/>
      <c r="D25" s="4"/>
      <c r="E25" s="14"/>
      <c r="F25" s="15"/>
      <c r="G25" s="16"/>
      <c r="H25" s="5"/>
      <c r="I25" s="5"/>
      <c r="J25" s="5"/>
      <c r="K25" s="5"/>
      <c r="L25" s="5"/>
      <c r="M25" s="5"/>
      <c r="N25" s="5"/>
      <c r="O25" s="5"/>
    </row>
    <row r="26" spans="1:15" s="5" customFormat="1" ht="27" customHeight="1" x14ac:dyDescent="0.25">
      <c r="A26" s="13"/>
      <c r="B26" s="61" t="s">
        <v>34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</row>
    <row r="27" spans="1:15" s="4" customFormat="1" ht="19.5" customHeight="1" x14ac:dyDescent="0.3">
      <c r="A27" s="48" t="s">
        <v>33</v>
      </c>
      <c r="B27" s="48"/>
      <c r="C27" s="48"/>
      <c r="D27" s="48"/>
      <c r="E27" s="48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s="4" customFormat="1" ht="14.25" customHeight="1" x14ac:dyDescent="0.3">
      <c r="A28" s="28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s="4" customFormat="1" ht="14.25" customHeight="1" x14ac:dyDescent="0.3">
      <c r="A29" s="28"/>
      <c r="B29" s="28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s="4" customFormat="1" ht="14.25" customHeight="1" x14ac:dyDescent="0.3">
      <c r="A30" s="28"/>
      <c r="B30" s="28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</sheetData>
  <mergeCells count="22">
    <mergeCell ref="A27:E27"/>
    <mergeCell ref="A18:O18"/>
    <mergeCell ref="A13:O13"/>
    <mergeCell ref="D6:D7"/>
    <mergeCell ref="E6:G6"/>
    <mergeCell ref="C6:C7"/>
    <mergeCell ref="A9:M9"/>
    <mergeCell ref="A11:O11"/>
    <mergeCell ref="A6:A7"/>
    <mergeCell ref="B6:B7"/>
    <mergeCell ref="A16:O16"/>
    <mergeCell ref="I6:K6"/>
    <mergeCell ref="A22:O22"/>
    <mergeCell ref="B26:O26"/>
    <mergeCell ref="A3:O3"/>
    <mergeCell ref="A2:O2"/>
    <mergeCell ref="L6:O6"/>
    <mergeCell ref="A19:B19"/>
    <mergeCell ref="C5:M5"/>
    <mergeCell ref="A12:O12"/>
    <mergeCell ref="A15:O15"/>
    <mergeCell ref="C4:O4"/>
  </mergeCells>
  <phoneticPr fontId="0" type="noConversion"/>
  <pageMargins left="0.51181102362204722" right="0.31496062992125984" top="0.74803149606299213" bottom="0.55118110236220474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отдел тыла 2</cp:lastModifiedBy>
  <cp:lastPrinted>2026-03-18T13:40:09Z</cp:lastPrinted>
  <dcterms:created xsi:type="dcterms:W3CDTF">2014-01-15T18:15:09Z</dcterms:created>
  <dcterms:modified xsi:type="dcterms:W3CDTF">2026-03-18T13:41:21Z</dcterms:modified>
</cp:coreProperties>
</file>