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41 Полянка Росмолодежь\"/>
    </mc:Choice>
  </mc:AlternateContent>
  <xr:revisionPtr revIDLastSave="0" documentId="13_ncr:1_{316D0001-43AA-418F-8480-383AAB10877C}"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'!$A$10:$S$12</definedName>
    <definedName name="OLE_LINK16" localSheetId="0">'Расчет цены '!#REF!</definedName>
    <definedName name="_xlnm.Print_Titles" localSheetId="0">'Расчет цены '!$8:$10</definedName>
    <definedName name="_xlnm.Print_Area" localSheetId="0">'Расчет цены '!$A$1:$N$26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L11" i="3" l="1"/>
  <c r="K11" i="3"/>
  <c r="H11" i="3"/>
  <c r="I11" i="3" s="1"/>
  <c r="J11" i="3" s="1"/>
  <c r="N11" i="3" l="1"/>
  <c r="N12" i="3" l="1"/>
  <c r="E14" i="3" s="1"/>
</calcChain>
</file>

<file path=xl/sharedStrings.xml><?xml version="1.0" encoding="utf-8"?>
<sst xmlns="http://schemas.openxmlformats.org/spreadsheetml/2006/main" count="33" uniqueCount="33">
  <si>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</si>
  <si>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</si>
  <si>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</si>
  <si>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</si>
  <si>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</si>
  <si>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</si>
  <si>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</si>
  <si>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</si>
  <si>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</si>
  <si>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</si>
  <si>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</si>
  <si>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</si>
  <si>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</si>
  <si>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При определении начальной (максимальной) цены договора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договора</t>
  </si>
  <si>
    <t>Согласовано:</t>
  </si>
  <si>
    <t>Начальная (максимальная) цена договора составляет:</t>
  </si>
  <si>
    <t>ОПРЕДЕЛЕНИЕ  И ОБОСНОВАНИЕ НАЧАЛЬНОЙ (МАКСИМАЛЬНОЙ) ЦЕНЫ КОНТРАКТА</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</si>
  <si>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</si>
  <si>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Оценка однородности совокупности значений выявленных цен, используемых в расчете Н(М)ЦК</t>
  </si>
  <si>
    <t>Н(М)ЦК с учетом средней цены за единицу (руб.)</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</si>
  <si>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t>
  </si>
  <si>
    <t>Расчет начальной (максимальной) цены договора  с соблюдением требований Федерального закона "О контрактной системе в сфере закупок товаров, работ, услуг для обеспечения государственных и муниципальных нужд" от 05.04.2013 N 44-ФЗ,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</si>
  <si>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Услуги по организации и проведению 
Студенческий туристический слёт «Полянка»</t>
  </si>
  <si>
    <t>усл.ед</t>
  </si>
  <si>
    <t>Цена за единицу (минимальная цена) (руб.)</t>
  </si>
  <si>
    <t xml:space="preserve"> Оказание услуг по организации и проведению мероприятия "Студенческий туристический слёт «Полянка»"</t>
  </si>
  <si>
    <t>Начальная (максимальная) цена договора на оОказание услуг по организации и проведению мероприятия "Студенческий туристический слёт «Полянка»" определена на основе минимальной цены из 3-х коммерческих предложений методом анализа рынка (всего запрошено 3 коммерческих предложений)</t>
  </si>
  <si>
    <t>Председатель Комиссии по осуществлению закупки      _______________Л.Н. Елистратова</t>
  </si>
  <si>
    <t>Член Комиссии по осуществлению закупки      _______________В.В. Луканцов</t>
  </si>
  <si>
    <t>Член Комиссии по осуществлению закупки      _______________И.А. Донскова</t>
  </si>
  <si>
    <t>Член Комиссии по осуществлению закупки      _______________И.А. Захаркин</t>
  </si>
  <si>
    <t>Секретарь Комиссии по осуществлению закупки      _______________С.Ф. Фетисова</t>
  </si>
  <si>
    <t>(Триста двадцать две тысячи шестьсот семьдесят пять) рублей 00 копеек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</si>
</sst>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1"/>
      <color theme="1"/>
      <name val="Times New Roman"/>
      <family val="1"/>
      <charset val="204"/>
    </font>
    <font>
      <b/>
      <sz val="11"/>
      <color rgb="FF0A0A0A"/>
      <name val="Times New Roman"/>
      <family val="1"/>
      <charset val="204"/>
    </font>
    <font>
      <b/>
      <sz val="12"/>
      <color rgb="FF000000"/>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bottom style="medium">
        <color rgb="FF000000"/>
      </bottom>
      <diagonal/>
    </border>
  </borders>
  <cellStyleXfs count="2">
    <xf numFmtId="0" fontId="0" fillId="0" borderId="0"/>
    <xf numFmtId="49" fontId="9" fillId="0" borderId="2">
      <alignment vertical="top" wrapText="1"/>
    </xf>
  </cellStyleXfs>
  <cellXfs count="42">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0" fontId="4" fillId="0" borderId="1" xfId="0" applyFont="1" applyBorder="1" applyAlignment="1">
      <alignment vertical="center"/>
    </xf>
    <xf numFmtId="4" fontId="4" fillId="0" borderId="0" xfId="0" applyNumberFormat="1" applyFont="1"/>
    <xf numFmtId="2" fontId="1" fillId="0" borderId="1" xfId="0" applyNumberFormat="1" applyFont="1" applyBorder="1" applyAlignment="1">
      <alignment horizontal="center" vertical="top" wrapText="1"/>
    </xf>
    <xf numFmtId="0" fontId="0" fillId="0" borderId="1" xfId="0" applyBorder="1" applyAlignment="1">
      <alignment vertical="center"/>
    </xf>
    <xf numFmtId="0" fontId="4" fillId="0" borderId="0" xfId="0" applyFont="1" applyAlignment="1">
      <alignment vertical="center"/>
    </xf>
    <xf numFmtId="4" fontId="8" fillId="0" borderId="1" xfId="0" applyNumberFormat="1" applyFont="1" applyBorder="1" applyAlignment="1">
      <alignment horizontal="center" vertical="center" wrapText="1"/>
    </xf>
    <xf numFmtId="4" fontId="2" fillId="0" borderId="0" xfId="0" applyNumberFormat="1" applyFont="1"/>
    <xf numFmtId="4" fontId="11" fillId="0" borderId="0" xfId="0" applyNumberFormat="1" applyFont="1"/>
    <xf numFmtId="0" fontId="1" fillId="0" borderId="1" xfId="0" applyFont="1" applyBorder="1" applyAlignment="1">
      <alignment horizontal="center" vertical="center" wrapText="1"/>
    </xf>
    <xf numFmtId="0" fontId="4" fillId="0" borderId="3" xfId="0" applyFont="1" applyBorder="1" applyAlignment="1">
      <alignment vertical="center"/>
    </xf>
    <xf numFmtId="0" fontId="1" fillId="0" borderId="4" xfId="0" applyFont="1" applyBorder="1" applyAlignment="1">
      <alignment horizontal="center" vertical="top" wrapText="1"/>
    </xf>
    <xf numFmtId="4" fontId="1"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center" vertical="center"/>
    </xf>
    <xf numFmtId="4" fontId="1" fillId="0" borderId="4"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0" xfId="0" applyFont="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3" fillId="0" borderId="0" xfId="0" applyFont="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4" fontId="3" fillId="0" borderId="0" xfId="0" applyNumberFormat="1" applyFont="1" applyAlignment="1">
      <alignment horizontal="left" vertical="center"/>
    </xf>
    <xf numFmtId="2" fontId="1" fillId="0" borderId="1" xfId="0" applyNumberFormat="1"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8"/>
  <sheetViews>
    <sheetView tabSelected="1" view="pageBreakPreview" zoomScale="85" zoomScaleNormal="85" zoomScaleSheetLayoutView="85" workbookViewId="0">
      <selection activeCell="B25" sqref="B25"/>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4.85546875" style="1" customWidth="1"/>
    <col min="6" max="7" width="12.7109375" style="2" customWidth="1"/>
    <col min="8" max="8" width="19" style="1" customWidth="1"/>
    <col min="9" max="9" width="15.42578125" style="1" customWidth="1"/>
    <col min="10" max="10" width="14.28515625" style="1" customWidth="1"/>
    <col min="11" max="11" width="20.5703125" style="1" customWidth="1"/>
    <col min="12" max="12" width="13" style="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33" t="s">
        <v>16</v>
      </c>
      <c r="B2" s="33"/>
      <c r="C2" s="33"/>
      <c r="D2" s="33"/>
      <c r="E2" s="33"/>
      <c r="F2" s="33"/>
      <c r="G2" s="33"/>
      <c r="H2" s="33"/>
      <c r="I2" s="33"/>
      <c r="J2" s="33"/>
      <c r="K2" s="33"/>
      <c r="L2" s="33"/>
      <c r="M2" s="33"/>
      <c r="N2" s="33"/>
    </row>
    <row r="3" spans="1:19" ht="27.75" customHeight="1" x14ac:dyDescent="0.2">
      <c r="A3" s="37" t="s">
        <v>13</v>
      </c>
      <c r="B3" s="37"/>
      <c r="C3" s="37"/>
      <c r="D3" s="37"/>
      <c r="E3" s="37"/>
      <c r="F3" s="37"/>
      <c r="G3" s="37"/>
      <c r="H3" s="37"/>
      <c r="I3" s="37"/>
      <c r="J3" s="37"/>
      <c r="K3" s="37"/>
      <c r="L3" s="37"/>
      <c r="M3" s="37"/>
      <c r="N3" s="37"/>
    </row>
    <row r="4" spans="1:19" s="2" customFormat="1" ht="12.75" customHeight="1" x14ac:dyDescent="0.3">
      <c r="A4" s="22" t="s">
        <v>20</v>
      </c>
      <c r="B4" s="22"/>
      <c r="C4" s="22"/>
      <c r="D4" s="22"/>
      <c r="E4" s="22"/>
      <c r="F4" s="22"/>
      <c r="G4" s="22"/>
      <c r="H4" s="22"/>
      <c r="I4" s="22"/>
      <c r="J4" s="22"/>
      <c r="K4" s="22"/>
      <c r="L4" s="22"/>
      <c r="M4" s="22"/>
      <c r="N4" s="22"/>
      <c r="O4" s="10"/>
      <c r="P4" s="10"/>
      <c r="Q4" s="10"/>
      <c r="R4" s="11"/>
      <c r="S4" s="11"/>
    </row>
    <row r="5" spans="1:19" ht="27.75" customHeight="1" x14ac:dyDescent="0.2">
      <c r="A5" s="37" t="s">
        <v>26</v>
      </c>
      <c r="B5" s="37"/>
      <c r="C5" s="37"/>
      <c r="D5" s="37"/>
      <c r="E5" s="37"/>
      <c r="F5" s="37"/>
      <c r="G5" s="37"/>
      <c r="H5" s="37"/>
      <c r="I5" s="37"/>
      <c r="J5" s="37"/>
      <c r="K5" s="37"/>
      <c r="L5" s="37"/>
      <c r="M5" s="37"/>
      <c r="N5" s="37"/>
    </row>
    <row r="6" spans="1:19" ht="61.15" customHeight="1" x14ac:dyDescent="0.25">
      <c r="A6" s="34" t="s">
        <v>21</v>
      </c>
      <c r="B6" s="34"/>
      <c r="C6" s="34"/>
      <c r="D6" s="34"/>
      <c r="E6" s="34"/>
      <c r="F6" s="34"/>
      <c r="G6" s="34"/>
      <c r="H6" s="34"/>
      <c r="I6" s="34"/>
      <c r="J6" s="34"/>
      <c r="K6" s="34"/>
      <c r="L6" s="34"/>
      <c r="M6" s="34"/>
      <c r="N6" s="34"/>
    </row>
    <row r="7" spans="1:19" ht="22.5" customHeight="1" x14ac:dyDescent="0.2">
      <c r="A7" s="35" t="s">
        <v>25</v>
      </c>
      <c r="B7" s="35"/>
      <c r="C7" s="35"/>
      <c r="D7" s="35"/>
      <c r="E7" s="35"/>
      <c r="F7" s="35"/>
      <c r="G7" s="35"/>
      <c r="H7" s="35"/>
      <c r="I7" s="35"/>
      <c r="J7" s="35"/>
      <c r="K7" s="35"/>
      <c r="L7" s="35"/>
      <c r="M7" s="35"/>
      <c r="N7" s="35"/>
    </row>
    <row r="8" spans="1:19" ht="28.5" customHeight="1" x14ac:dyDescent="0.2">
      <c r="A8" s="24"/>
      <c r="B8" s="24" t="s">
        <v>12</v>
      </c>
      <c r="C8" s="24" t="s">
        <v>0</v>
      </c>
      <c r="D8" s="24" t="s">
        <v>1</v>
      </c>
      <c r="E8" s="24" t="s">
        <v>2</v>
      </c>
      <c r="F8" s="24"/>
      <c r="G8" s="24"/>
      <c r="H8" s="36" t="s">
        <v>18</v>
      </c>
      <c r="I8" s="36"/>
      <c r="J8" s="36"/>
      <c r="K8" s="23" t="s">
        <v>5</v>
      </c>
      <c r="L8" s="23"/>
      <c r="M8" s="23"/>
      <c r="N8" s="23"/>
    </row>
    <row r="9" spans="1:19" ht="72" customHeight="1" x14ac:dyDescent="0.2">
      <c r="A9" s="24"/>
      <c r="B9" s="24"/>
      <c r="C9" s="24"/>
      <c r="D9" s="24"/>
      <c r="E9" s="24" t="s">
        <v>6</v>
      </c>
      <c r="F9" s="24" t="s">
        <v>7</v>
      </c>
      <c r="G9" s="24" t="s">
        <v>8</v>
      </c>
      <c r="H9" s="23" t="s">
        <v>3</v>
      </c>
      <c r="I9" s="6" t="s">
        <v>9</v>
      </c>
      <c r="J9" s="6" t="s">
        <v>10</v>
      </c>
      <c r="K9" s="27" t="s">
        <v>17</v>
      </c>
      <c r="L9" s="29" t="s">
        <v>4</v>
      </c>
      <c r="M9" s="23" t="s">
        <v>24</v>
      </c>
      <c r="N9" s="23" t="s">
        <v>19</v>
      </c>
    </row>
    <row r="10" spans="1:19" ht="39" customHeight="1" x14ac:dyDescent="0.2">
      <c r="A10" s="25"/>
      <c r="B10" s="25"/>
      <c r="C10" s="25"/>
      <c r="D10" s="25"/>
      <c r="E10" s="25"/>
      <c r="F10" s="25"/>
      <c r="G10" s="25"/>
      <c r="H10" s="26"/>
      <c r="I10" s="14"/>
      <c r="J10" s="14"/>
      <c r="K10" s="28"/>
      <c r="L10" s="30"/>
      <c r="M10" s="26"/>
      <c r="N10" s="26"/>
    </row>
    <row r="11" spans="1:19" ht="39" customHeight="1" thickBot="1" x14ac:dyDescent="0.25">
      <c r="A11" s="21">
        <v>5</v>
      </c>
      <c r="B11" s="20" t="s">
        <v>22</v>
      </c>
      <c r="C11" s="17" t="s">
        <v>23</v>
      </c>
      <c r="D11" s="21">
        <v>1</v>
      </c>
      <c r="E11" s="19">
        <v>322675</v>
      </c>
      <c r="F11" s="19">
        <v>339150</v>
      </c>
      <c r="G11" s="19">
        <v>400000</v>
      </c>
      <c r="H11" s="15">
        <f t="shared" ref="H11" si="0">AVERAGE(E11:G11)</f>
        <v>353941.66666666669</v>
      </c>
      <c r="I11" s="15">
        <f t="shared" ref="I11" si="1">SQRT(((SUM((POWER(E11-H11,2)),(POWER(F11-H11,2)),(POWER(G11-H11,2)))/(COLUMNS(E11:G11)-1))))</f>
        <v>40729.399189447089</v>
      </c>
      <c r="J11" s="15">
        <f t="shared" ref="J11" si="2">I11/H11*100</f>
        <v>11.507376221914276</v>
      </c>
      <c r="K11" s="16">
        <f t="shared" ref="K11" si="3">((D11/3)*(SUM(E11:G11)))</f>
        <v>353941.66666666663</v>
      </c>
      <c r="L11" s="15">
        <f t="shared" ref="L11" si="4">AVERAGE(E11:G11)</f>
        <v>353941.66666666669</v>
      </c>
      <c r="M11" s="18">
        <f>MIN(E11:G11)</f>
        <v>322675</v>
      </c>
      <c r="N11" s="3">
        <f t="shared" ref="N11" si="5">M11*D11</f>
        <v>322675</v>
      </c>
    </row>
    <row r="12" spans="1:19" s="8" customFormat="1" ht="32.25" customHeight="1" x14ac:dyDescent="0.2">
      <c r="A12" s="13"/>
      <c r="B12" s="12"/>
      <c r="C12" s="7"/>
      <c r="D12" s="7"/>
      <c r="E12" s="4"/>
      <c r="F12" s="4"/>
      <c r="G12" s="4"/>
      <c r="H12" s="9"/>
      <c r="I12" s="4"/>
      <c r="J12" s="4"/>
      <c r="K12" s="39" t="s">
        <v>11</v>
      </c>
      <c r="L12" s="39"/>
      <c r="M12" s="39"/>
      <c r="N12" s="3">
        <f>SUM(N11:N11)</f>
        <v>322675</v>
      </c>
      <c r="R12" s="1"/>
      <c r="S12" s="1"/>
    </row>
    <row r="13" spans="1:19" x14ac:dyDescent="0.2">
      <c r="N13" s="5"/>
    </row>
    <row r="14" spans="1:19" ht="12.75" customHeight="1" x14ac:dyDescent="0.2">
      <c r="A14" s="31" t="s">
        <v>15</v>
      </c>
      <c r="B14" s="31"/>
      <c r="C14" s="31"/>
      <c r="D14" s="31"/>
      <c r="E14" s="32">
        <f>N12</f>
        <v>322675</v>
      </c>
      <c r="F14" s="38" t="s">
        <v>32</v>
      </c>
      <c r="G14" s="38"/>
      <c r="H14" s="38"/>
      <c r="I14" s="38"/>
      <c r="J14" s="38"/>
      <c r="K14" s="38"/>
      <c r="L14" s="38"/>
      <c r="M14" s="38"/>
      <c r="N14" s="38"/>
    </row>
    <row r="15" spans="1:19" ht="12.75" customHeight="1" x14ac:dyDescent="0.2">
      <c r="A15" s="31"/>
      <c r="B15" s="31"/>
      <c r="C15" s="31"/>
      <c r="D15" s="31"/>
      <c r="E15" s="32"/>
      <c r="F15" s="38"/>
      <c r="G15" s="38"/>
      <c r="H15" s="38"/>
      <c r="I15" s="38"/>
      <c r="J15" s="38"/>
      <c r="K15" s="38"/>
      <c r="L15" s="38"/>
      <c r="M15" s="38"/>
      <c r="N15" s="38"/>
    </row>
    <row r="16" spans="1:19" x14ac:dyDescent="0.2">
      <c r="B16" s="1" t="s">
        <v>14</v>
      </c>
    </row>
    <row r="17" spans="2:2" s="2" customFormat="1" ht="16.5" customHeight="1" x14ac:dyDescent="0.2">
      <c r="B17" s="40" t="s">
        <v>27</v>
      </c>
    </row>
    <row r="18" spans="2:2" s="2" customFormat="1" ht="16.5" customHeight="1" x14ac:dyDescent="0.2">
      <c r="B18" s="41"/>
    </row>
    <row r="19" spans="2:2" s="2" customFormat="1" ht="27" customHeight="1" x14ac:dyDescent="0.2">
      <c r="B19" s="40" t="s">
        <v>28</v>
      </c>
    </row>
    <row r="20" spans="2:2" s="2" customFormat="1" ht="12" customHeight="1" x14ac:dyDescent="0.2">
      <c r="B20" s="40"/>
    </row>
    <row r="21" spans="2:2" s="2" customFormat="1" ht="24" customHeight="1" x14ac:dyDescent="0.2">
      <c r="B21" s="40" t="s">
        <v>29</v>
      </c>
    </row>
    <row r="22" spans="2:2" s="2" customFormat="1" x14ac:dyDescent="0.2">
      <c r="B22" s="40"/>
    </row>
    <row r="23" spans="2:2" s="2" customFormat="1" ht="22.5" customHeight="1" x14ac:dyDescent="0.2">
      <c r="B23" s="40" t="s">
        <v>30</v>
      </c>
    </row>
    <row r="24" spans="2:2" s="2" customFormat="1" ht="22.5" customHeight="1" x14ac:dyDescent="0.2">
      <c r="B24" s="40"/>
    </row>
    <row r="25" spans="2:2" s="2" customFormat="1" ht="11.25" customHeight="1" x14ac:dyDescent="0.2">
      <c r="B25" s="40" t="s">
        <v>31</v>
      </c>
    </row>
    <row r="28" spans="2:2" x14ac:dyDescent="0.2">
      <c r="B28" s="2"/>
    </row>
  </sheetData>
  <autoFilter ref="A10:S12" xr:uid="{00000000-0009-0000-0000-000000000000}"/>
  <mergeCells count="25">
    <mergeCell ref="A14:D15"/>
    <mergeCell ref="E14:E15"/>
    <mergeCell ref="A2:N2"/>
    <mergeCell ref="A6:N6"/>
    <mergeCell ref="A7:N7"/>
    <mergeCell ref="A8:A10"/>
    <mergeCell ref="B8:B10"/>
    <mergeCell ref="C8:C10"/>
    <mergeCell ref="D8:D10"/>
    <mergeCell ref="E8:G8"/>
    <mergeCell ref="H8:J8"/>
    <mergeCell ref="A3:N3"/>
    <mergeCell ref="N9:N10"/>
    <mergeCell ref="A5:N5"/>
    <mergeCell ref="F14:N15"/>
    <mergeCell ref="K12:M12"/>
    <mergeCell ref="A4:N4"/>
    <mergeCell ref="K8:N8"/>
    <mergeCell ref="G9:G10"/>
    <mergeCell ref="H9:H10"/>
    <mergeCell ref="E9:E10"/>
    <mergeCell ref="F9:F10"/>
    <mergeCell ref="K9:K10"/>
    <mergeCell ref="L9:L10"/>
    <mergeCell ref="M9:M10"/>
  </mergeCells>
  <pageMargins left="0.25" right="0.25" top="0.75" bottom="0.75" header="0.3" footer="0.3"/>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Донскова Ирина Анатольевна</cp:lastModifiedBy>
  <cp:lastPrinted>2026-06-26T09:27:04Z</cp:lastPrinted>
  <dcterms:created xsi:type="dcterms:W3CDTF">2014-01-15T18:15:09Z</dcterms:created>
  <dcterms:modified xsi:type="dcterms:W3CDTF">2026-06-26T10:47:16Z</dcterms:modified>
</cp:coreProperties>
</file>