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'!$B$1:$K$34</definedName>
  </definedNames>
  <calcPr calcId="162913"/>
</workbook>
</file>

<file path=xl/calcChain.xml><?xml version="1.0" encoding="utf-8"?>
<calcChain xmlns="http://schemas.openxmlformats.org/spreadsheetml/2006/main">
  <c r="F26" i="2" l="1"/>
  <c r="F29" i="2" l="1"/>
  <c r="K29" i="2" s="1"/>
  <c r="I29" i="2"/>
  <c r="F28" i="2"/>
  <c r="K28" i="2" s="1"/>
  <c r="I28" i="2"/>
  <c r="F27" i="2"/>
  <c r="K27" i="2" s="1"/>
  <c r="I27" i="2"/>
  <c r="K26" i="2"/>
  <c r="I26" i="2"/>
  <c r="F25" i="2"/>
  <c r="K25" i="2" s="1"/>
  <c r="I25" i="2"/>
  <c r="J28" i="2" l="1"/>
  <c r="J29" i="2"/>
  <c r="J25" i="2"/>
  <c r="J27" i="2"/>
  <c r="J26" i="2"/>
  <c r="I17" i="2"/>
  <c r="I18" i="2"/>
  <c r="I19" i="2"/>
  <c r="I20" i="2"/>
  <c r="I21" i="2"/>
  <c r="F17" i="2"/>
  <c r="K17" i="2" s="1"/>
  <c r="F18" i="2"/>
  <c r="K18" i="2" s="1"/>
  <c r="F19" i="2"/>
  <c r="K19" i="2" s="1"/>
  <c r="F20" i="2"/>
  <c r="K20" i="2" s="1"/>
  <c r="F21" i="2"/>
  <c r="K21" i="2" s="1"/>
  <c r="F22" i="2"/>
  <c r="F23" i="2"/>
  <c r="F24" i="2"/>
  <c r="J17" i="2" l="1"/>
  <c r="J19" i="2"/>
  <c r="J20" i="2"/>
  <c r="J18" i="2"/>
  <c r="J21" i="2"/>
  <c r="I11" i="2"/>
  <c r="I12" i="2"/>
  <c r="F11" i="2"/>
  <c r="K11" i="2" s="1"/>
  <c r="F12" i="2"/>
  <c r="K12" i="2" s="1"/>
  <c r="J11" i="2" l="1"/>
  <c r="J12" i="2"/>
  <c r="K24" i="2"/>
  <c r="I24" i="2"/>
  <c r="I23" i="2"/>
  <c r="J23" i="2" l="1"/>
  <c r="K23" i="2"/>
  <c r="J24" i="2"/>
  <c r="K22" i="2"/>
  <c r="I22" i="2"/>
  <c r="F16" i="2"/>
  <c r="K16" i="2" s="1"/>
  <c r="I16" i="2"/>
  <c r="F15" i="2"/>
  <c r="K15" i="2" s="1"/>
  <c r="I15" i="2"/>
  <c r="F14" i="2"/>
  <c r="K14" i="2" s="1"/>
  <c r="I14" i="2"/>
  <c r="F13" i="2"/>
  <c r="K13" i="2" s="1"/>
  <c r="I13" i="2"/>
  <c r="F10" i="2"/>
  <c r="K10" i="2" s="1"/>
  <c r="I10" i="2"/>
  <c r="F9" i="2"/>
  <c r="K9" i="2" s="1"/>
  <c r="I9" i="2"/>
  <c r="F7" i="2"/>
  <c r="K7" i="2" s="1"/>
  <c r="I7" i="2"/>
  <c r="J10" i="2" l="1"/>
  <c r="J14" i="2"/>
  <c r="J16" i="2"/>
  <c r="J9" i="2"/>
  <c r="J13" i="2"/>
  <c r="J15" i="2"/>
  <c r="J22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30" i="2" l="1"/>
  <c r="I3" i="2"/>
  <c r="J3" i="2" l="1"/>
</calcChain>
</file>

<file path=xl/sharedStrings.xml><?xml version="1.0" encoding="utf-8"?>
<sst xmlns="http://schemas.openxmlformats.org/spreadsheetml/2006/main" count="69" uniqueCount="40">
  <si>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</si>
  <si>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</si>
  <si>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</si>
  <si>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</si>
  <si>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</si>
  <si>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</si>
  <si>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</si>
  <si>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</si>
  <si>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</si>
  <si>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</si>
  <si>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</si>
  <si>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</si>
  <si>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прямая, длинная 35,0 мм х 4,5 мм х 1 мм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</si>
  <si>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прямая длинная 25,5 мм х 4,5 мм х 1 мм х 4 отв.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</si>
  <si>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прямая 22,5 мм х 4,5 мм х 1 мм х 4 отв.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</si>
  <si>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L-образная короткая, левая 16,5 мм х 10,5 мм х 1 мм х 4 отв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</si>
  <si>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L-образная короткая, правая 16,5 мм х 10,5 мм х 1 мм х 4 отв..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</si>
  <si>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L-образная длинная, левая 22,5 мм х 10,5 мм х 1 мм х 4 отв.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</si>
  <si>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L-образная длинная, правая 22,5 мм х 10,5 мм х 1 мм х 4 отв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</si>
  <si>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Y-образная, короткая 19,5 мм х 13,5 мм х 1 мм х 4 отв.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</si>
  <si>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Y-образная, длинная 25,5 мм х 13,5 мм х 1 мм х 4 отв.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</si>
  <si>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Мини-пластина Х-образная, короткая 22,5 мм х 13,5 мм х 1 мм х 6 отв.</t>
  </si>
  <si>
    <t>Имплантаты для черепно-челюстно-лицевой хирургии и инструменты для их установки, ЧЧЛХ-«КОНМЕТ» в наборе: Набор пластин ортогнатических: Пластина ортогнатическая прямая, короткая 30,0 мм х 4,5 мм х 1 мм</t>
  </si>
  <si>
    <t>Миниимплантат ортодонтический 2.0 х 8 х 1.5 мм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</si>
  <si>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5.5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</si>
  <si>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7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</si>
  <si>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9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</si>
  <si>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11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</si>
  <si>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13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</si>
  <si>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15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</si>
  <si>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 квадрат) и инструментов: Винт самонарезающий 0 2.0 мм х 17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</si>
  <si>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1.5 мм х 6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</si>
  <si>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1.5 мм х 8 мм (шлиц-квадрат)</t>
  </si>
  <si>
    <t>Имплантаты для черепно-челюстно-лицевой хирургии и инструменты для их установки, ЧЧЛХ-«КОНМЕТ» в наборе: Набор мини-, низкопрофильных, микропластин, винтов (шлиц-квадрат) и инструментов: Винт самонарезающий 0 1.5 мм х 10 мм (шлиц-квадрат)</t>
  </si>
  <si>
    <t>Имплантаты для черепно-челюстно-лицевой хирургии и инструменты для их установки, ЧЧЛХ-«КОНМЕТ» в наборе: Набор винтов 0 2.0 (шлиц-квадрат): Контейнер для стерилизации винтов 0 2.0 мм</t>
  </si>
  <si>
    <t>Имплантаты для черепно-челюстно-лицевой хирургии и инструменты для их установки, ЧЧЛХ-«КОНМЕТ» в наборе: Набор мини-пластин: Контейнер для стерилизации мини-пластин</t>
  </si>
  <si>
    <t>Миниимплантат ортодонтический 1.5 х 8 х 0.5 мм</t>
  </si>
  <si>
    <t>Миниимплантат ортодонтический 1.5 х б х 1.5 мм</t>
  </si>
  <si>
    <t>от 31.07.2026</t>
  </si>
  <si>
    <t>от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</si>
</sst>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Normal="100" workbookViewId="0">
      <selection activeCell="I36" sqref="I36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1" t="s">
        <v>1</v>
      </c>
      <c r="D1" s="15" t="s">
        <v>2</v>
      </c>
      <c r="E1" s="11" t="s">
        <v>2</v>
      </c>
      <c r="F1" s="23" t="s">
        <v>4</v>
      </c>
      <c r="G1" s="23" t="s">
        <v>9</v>
      </c>
      <c r="H1" s="18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38</v>
      </c>
      <c r="D2" s="3" t="s">
        <v>38</v>
      </c>
      <c r="E2" s="3" t="s">
        <v>39</v>
      </c>
      <c r="F2" s="23"/>
      <c r="G2" s="23"/>
      <c r="H2" s="18"/>
      <c r="I2" s="23"/>
      <c r="J2" s="23"/>
      <c r="K2" s="23"/>
    </row>
    <row r="3" spans="1:13" ht="84.75" customHeight="1" x14ac:dyDescent="0.2">
      <c r="A3" s="13">
        <v>1</v>
      </c>
      <c r="B3" s="14" t="s">
        <v>12</v>
      </c>
      <c r="C3" s="4">
        <v>1817.64</v>
      </c>
      <c r="D3" s="4">
        <v>1924.56</v>
      </c>
      <c r="E3" s="4">
        <v>1782</v>
      </c>
      <c r="F3" s="4">
        <f>ROUND(AVERAGE(C3:E3),2)</f>
        <v>1841.4</v>
      </c>
      <c r="G3" s="5">
        <v>4</v>
      </c>
      <c r="H3" s="5" t="s">
        <v>11</v>
      </c>
      <c r="I3" s="4">
        <f t="shared" ref="I3:I29" si="0">STDEV(C3:E3)</f>
        <v>74.190576220972929</v>
      </c>
      <c r="J3" s="6">
        <f t="shared" ref="J3:J29" si="1">I3/F3</f>
        <v>4.0290309667086417E-2</v>
      </c>
      <c r="K3" s="16">
        <f t="shared" ref="K3:K29" si="2">F3*G3</f>
        <v>7365.6</v>
      </c>
      <c r="L3" s="7"/>
      <c r="M3" s="8"/>
    </row>
    <row r="4" spans="1:13" ht="69" customHeight="1" x14ac:dyDescent="0.2">
      <c r="A4" s="13">
        <v>2</v>
      </c>
      <c r="B4" s="14" t="s">
        <v>13</v>
      </c>
      <c r="C4" s="4">
        <v>855.36</v>
      </c>
      <c r="D4" s="4">
        <v>871.2</v>
      </c>
      <c r="E4" s="4">
        <v>792</v>
      </c>
      <c r="F4" s="4">
        <f t="shared" ref="F4:F15" si="3">ROUND(AVERAGE(C4:E4),2)</f>
        <v>839.52</v>
      </c>
      <c r="G4" s="5">
        <v>4</v>
      </c>
      <c r="H4" s="5" t="s">
        <v>11</v>
      </c>
      <c r="I4" s="4">
        <f t="shared" si="0"/>
        <v>41.908700767263134</v>
      </c>
      <c r="J4" s="6">
        <f t="shared" si="1"/>
        <v>4.9919836057822485E-2</v>
      </c>
      <c r="K4" s="16">
        <f t="shared" si="2"/>
        <v>3358.08</v>
      </c>
      <c r="L4" s="7"/>
      <c r="M4" s="8"/>
    </row>
    <row r="5" spans="1:13" ht="108" x14ac:dyDescent="0.2">
      <c r="A5" s="13">
        <v>3</v>
      </c>
      <c r="B5" s="14" t="s">
        <v>14</v>
      </c>
      <c r="C5" s="4">
        <v>741.51</v>
      </c>
      <c r="D5" s="4">
        <v>762.3</v>
      </c>
      <c r="E5" s="4">
        <v>693</v>
      </c>
      <c r="F5" s="4">
        <f t="shared" si="3"/>
        <v>732.27</v>
      </c>
      <c r="G5" s="5">
        <v>4</v>
      </c>
      <c r="H5" s="5" t="s">
        <v>11</v>
      </c>
      <c r="I5" s="4">
        <f t="shared" si="0"/>
        <v>35.561997975366886</v>
      </c>
      <c r="J5" s="6">
        <f t="shared" si="1"/>
        <v>4.8564051477415278E-2</v>
      </c>
      <c r="K5" s="16">
        <f t="shared" si="2"/>
        <v>2929.08</v>
      </c>
      <c r="L5" s="7"/>
      <c r="M5" s="8"/>
    </row>
    <row r="6" spans="1:13" ht="108" x14ac:dyDescent="0.2">
      <c r="A6" s="13">
        <v>4</v>
      </c>
      <c r="B6" s="14" t="s">
        <v>15</v>
      </c>
      <c r="C6" s="4">
        <v>1089</v>
      </c>
      <c r="D6" s="4">
        <v>1098.9000000000001</v>
      </c>
      <c r="E6" s="4">
        <v>990</v>
      </c>
      <c r="F6" s="4">
        <f t="shared" si="3"/>
        <v>1059.3</v>
      </c>
      <c r="G6" s="5">
        <v>4</v>
      </c>
      <c r="H6" s="5" t="s">
        <v>11</v>
      </c>
      <c r="I6" s="4">
        <f t="shared" si="0"/>
        <v>60.219349049952406</v>
      </c>
      <c r="J6" s="6">
        <f t="shared" si="1"/>
        <v>5.6848247946712366E-2</v>
      </c>
      <c r="K6" s="16">
        <f t="shared" si="2"/>
        <v>4237.2</v>
      </c>
      <c r="L6" s="7"/>
      <c r="M6" s="8"/>
    </row>
    <row r="7" spans="1:13" ht="102.75" customHeight="1" x14ac:dyDescent="0.2">
      <c r="A7" s="13">
        <v>5</v>
      </c>
      <c r="B7" s="14" t="s">
        <v>16</v>
      </c>
      <c r="C7" s="4">
        <v>1089</v>
      </c>
      <c r="D7" s="4">
        <v>1098.9000000000001</v>
      </c>
      <c r="E7" s="4">
        <v>990</v>
      </c>
      <c r="F7" s="4">
        <f t="shared" si="3"/>
        <v>1059.3</v>
      </c>
      <c r="G7" s="5">
        <v>4</v>
      </c>
      <c r="H7" s="5" t="s">
        <v>11</v>
      </c>
      <c r="I7" s="4">
        <f t="shared" si="0"/>
        <v>60.219349049952406</v>
      </c>
      <c r="J7" s="6">
        <f t="shared" si="1"/>
        <v>5.6848247946712366E-2</v>
      </c>
      <c r="K7" s="16">
        <f t="shared" si="2"/>
        <v>4237.2</v>
      </c>
      <c r="L7" s="7"/>
      <c r="M7" s="8"/>
    </row>
    <row r="8" spans="1:13" ht="120.75" customHeight="1" x14ac:dyDescent="0.2">
      <c r="A8" s="13">
        <v>6</v>
      </c>
      <c r="B8" s="14" t="s">
        <v>17</v>
      </c>
      <c r="C8" s="4">
        <v>1110.78</v>
      </c>
      <c r="D8" s="4">
        <v>1099.8900000000001</v>
      </c>
      <c r="E8" s="4">
        <v>1089</v>
      </c>
      <c r="F8" s="4">
        <f t="shared" si="3"/>
        <v>1099.8900000000001</v>
      </c>
      <c r="G8" s="5">
        <v>4</v>
      </c>
      <c r="H8" s="5" t="s">
        <v>11</v>
      </c>
      <c r="I8" s="4">
        <f t="shared" si="0"/>
        <v>10.889999999999986</v>
      </c>
      <c r="J8" s="6">
        <f t="shared" si="1"/>
        <v>9.9009900990098872E-3</v>
      </c>
      <c r="K8" s="16">
        <f t="shared" si="2"/>
        <v>4399.5600000000004</v>
      </c>
      <c r="L8" s="7"/>
      <c r="M8" s="8"/>
    </row>
    <row r="9" spans="1:13" ht="108" x14ac:dyDescent="0.2">
      <c r="A9" s="13">
        <v>7</v>
      </c>
      <c r="B9" s="14" t="s">
        <v>18</v>
      </c>
      <c r="C9" s="4">
        <v>1110.78</v>
      </c>
      <c r="D9" s="4">
        <v>1099.8900000000001</v>
      </c>
      <c r="E9" s="4">
        <v>1089</v>
      </c>
      <c r="F9" s="4">
        <f t="shared" si="3"/>
        <v>1099.8900000000001</v>
      </c>
      <c r="G9" s="5">
        <v>4</v>
      </c>
      <c r="H9" s="5" t="s">
        <v>11</v>
      </c>
      <c r="I9" s="4">
        <f t="shared" si="0"/>
        <v>10.889999999999986</v>
      </c>
      <c r="J9" s="6">
        <f t="shared" si="1"/>
        <v>9.9009900990098872E-3</v>
      </c>
      <c r="K9" s="16">
        <f t="shared" si="2"/>
        <v>4399.5600000000004</v>
      </c>
      <c r="L9" s="7"/>
      <c r="M9" s="8"/>
    </row>
    <row r="10" spans="1:13" ht="108" x14ac:dyDescent="0.2">
      <c r="A10" s="13">
        <v>8</v>
      </c>
      <c r="B10" s="14" t="s">
        <v>19</v>
      </c>
      <c r="C10" s="4">
        <v>1110.78</v>
      </c>
      <c r="D10" s="4">
        <v>1099.8900000000001</v>
      </c>
      <c r="E10" s="4">
        <v>1089</v>
      </c>
      <c r="F10" s="4">
        <f t="shared" si="3"/>
        <v>1099.8900000000001</v>
      </c>
      <c r="G10" s="5">
        <v>4</v>
      </c>
      <c r="H10" s="5" t="s">
        <v>11</v>
      </c>
      <c r="I10" s="4">
        <f t="shared" si="0"/>
        <v>10.889999999999986</v>
      </c>
      <c r="J10" s="6">
        <f t="shared" si="1"/>
        <v>9.9009900990098872E-3</v>
      </c>
      <c r="K10" s="16">
        <f t="shared" si="2"/>
        <v>4399.5600000000004</v>
      </c>
      <c r="L10" s="7"/>
      <c r="M10" s="8"/>
    </row>
    <row r="11" spans="1:13" ht="108" x14ac:dyDescent="0.2">
      <c r="A11" s="13">
        <v>9</v>
      </c>
      <c r="B11" s="14" t="s">
        <v>20</v>
      </c>
      <c r="C11" s="4">
        <v>1211.76</v>
      </c>
      <c r="D11" s="4">
        <v>1223.6400000000001</v>
      </c>
      <c r="E11" s="4">
        <v>1188</v>
      </c>
      <c r="F11" s="4">
        <f t="shared" si="3"/>
        <v>1207.8</v>
      </c>
      <c r="G11" s="5">
        <v>4</v>
      </c>
      <c r="H11" s="5" t="s">
        <v>11</v>
      </c>
      <c r="I11" s="4">
        <f t="shared" si="0"/>
        <v>18.14699975202517</v>
      </c>
      <c r="J11" s="6">
        <f t="shared" si="1"/>
        <v>1.5024838344117546E-2</v>
      </c>
      <c r="K11" s="16">
        <f t="shared" si="2"/>
        <v>4831.2</v>
      </c>
      <c r="L11" s="7"/>
      <c r="M11" s="8"/>
    </row>
    <row r="12" spans="1:13" ht="96.75" customHeight="1" x14ac:dyDescent="0.2">
      <c r="A12" s="13">
        <v>10</v>
      </c>
      <c r="B12" s="14" t="s">
        <v>21</v>
      </c>
      <c r="C12" s="4">
        <v>1312.74</v>
      </c>
      <c r="D12" s="4">
        <v>1325.61</v>
      </c>
      <c r="E12" s="4">
        <v>1287</v>
      </c>
      <c r="F12" s="4">
        <f t="shared" si="3"/>
        <v>1308.45</v>
      </c>
      <c r="G12" s="5">
        <v>4</v>
      </c>
      <c r="H12" s="5" t="s">
        <v>11</v>
      </c>
      <c r="I12" s="4">
        <f t="shared" si="0"/>
        <v>19.659249731360511</v>
      </c>
      <c r="J12" s="6">
        <f t="shared" si="1"/>
        <v>1.5024838344117475E-2</v>
      </c>
      <c r="K12" s="16">
        <f t="shared" si="2"/>
        <v>5233.8</v>
      </c>
      <c r="L12" s="7"/>
      <c r="M12" s="8"/>
    </row>
    <row r="13" spans="1:13" ht="84" x14ac:dyDescent="0.2">
      <c r="A13" s="13">
        <v>11</v>
      </c>
      <c r="B13" s="14" t="s">
        <v>22</v>
      </c>
      <c r="C13" s="4">
        <v>1817.64</v>
      </c>
      <c r="D13" s="4">
        <v>1924.56</v>
      </c>
      <c r="E13" s="4">
        <v>1782</v>
      </c>
      <c r="F13" s="4">
        <f t="shared" si="3"/>
        <v>1841.4</v>
      </c>
      <c r="G13" s="5">
        <v>1</v>
      </c>
      <c r="H13" s="5" t="s">
        <v>11</v>
      </c>
      <c r="I13" s="4">
        <f t="shared" si="0"/>
        <v>74.190576220972929</v>
      </c>
      <c r="J13" s="6">
        <f t="shared" si="1"/>
        <v>4.0290309667086417E-2</v>
      </c>
      <c r="K13" s="16">
        <f t="shared" si="2"/>
        <v>1841.4</v>
      </c>
      <c r="L13" s="7"/>
      <c r="M13" s="8"/>
    </row>
    <row r="14" spans="1:13" ht="84" x14ac:dyDescent="0.2">
      <c r="A14" s="13">
        <v>12</v>
      </c>
      <c r="B14" s="14" t="s">
        <v>22</v>
      </c>
      <c r="C14" s="4">
        <v>1817.64</v>
      </c>
      <c r="D14" s="4">
        <v>1924.56</v>
      </c>
      <c r="E14" s="4">
        <v>1782</v>
      </c>
      <c r="F14" s="4">
        <f t="shared" si="3"/>
        <v>1841.4</v>
      </c>
      <c r="G14" s="5">
        <v>3</v>
      </c>
      <c r="H14" s="5" t="s">
        <v>11</v>
      </c>
      <c r="I14" s="4">
        <f t="shared" si="0"/>
        <v>74.190576220972929</v>
      </c>
      <c r="J14" s="6">
        <f t="shared" si="1"/>
        <v>4.0290309667086417E-2</v>
      </c>
      <c r="K14" s="16">
        <f t="shared" si="2"/>
        <v>5524.2000000000007</v>
      </c>
      <c r="L14" s="7"/>
      <c r="M14" s="8"/>
    </row>
    <row r="15" spans="1:13" ht="27.75" customHeight="1" x14ac:dyDescent="0.2">
      <c r="A15" s="13">
        <v>13</v>
      </c>
      <c r="B15" s="14" t="s">
        <v>23</v>
      </c>
      <c r="C15" s="4">
        <v>1089</v>
      </c>
      <c r="D15" s="4">
        <v>1098.9000000000001</v>
      </c>
      <c r="E15" s="4">
        <v>990</v>
      </c>
      <c r="F15" s="4">
        <f t="shared" si="3"/>
        <v>1059.3</v>
      </c>
      <c r="G15" s="5">
        <v>7</v>
      </c>
      <c r="H15" s="5" t="s">
        <v>11</v>
      </c>
      <c r="I15" s="4">
        <f t="shared" si="0"/>
        <v>60.219349049952406</v>
      </c>
      <c r="J15" s="6">
        <f t="shared" si="1"/>
        <v>5.6848247946712366E-2</v>
      </c>
      <c r="K15" s="16">
        <f t="shared" si="2"/>
        <v>7415.0999999999995</v>
      </c>
      <c r="L15" s="7"/>
      <c r="M15" s="8"/>
    </row>
    <row r="16" spans="1:13" ht="36" customHeight="1" x14ac:dyDescent="0.2">
      <c r="A16" s="13">
        <v>14</v>
      </c>
      <c r="B16" s="14" t="s">
        <v>24</v>
      </c>
      <c r="C16" s="4">
        <v>360.36</v>
      </c>
      <c r="D16" s="4">
        <v>363.83</v>
      </c>
      <c r="E16" s="4">
        <v>346.5</v>
      </c>
      <c r="F16" s="4">
        <f>ROUND(AVERAGE(C16:E16),2)</f>
        <v>356.9</v>
      </c>
      <c r="G16" s="5">
        <v>15</v>
      </c>
      <c r="H16" s="5" t="s">
        <v>11</v>
      </c>
      <c r="I16" s="4">
        <f t="shared" si="0"/>
        <v>9.1694183748661651</v>
      </c>
      <c r="J16" s="6">
        <f t="shared" si="1"/>
        <v>2.5691841902118706E-2</v>
      </c>
      <c r="K16" s="16">
        <f t="shared" si="2"/>
        <v>5353.5</v>
      </c>
      <c r="L16" s="7"/>
      <c r="M16" s="8"/>
    </row>
    <row r="17" spans="1:13" ht="60" customHeight="1" x14ac:dyDescent="0.2">
      <c r="A17" s="13">
        <v>15</v>
      </c>
      <c r="B17" s="14" t="s">
        <v>25</v>
      </c>
      <c r="C17" s="4">
        <v>360.36</v>
      </c>
      <c r="D17" s="4">
        <v>363.83</v>
      </c>
      <c r="E17" s="4">
        <v>346.5</v>
      </c>
      <c r="F17" s="4">
        <f t="shared" ref="F17:F29" si="4">ROUND(AVERAGE(C17:E17),2)</f>
        <v>356.9</v>
      </c>
      <c r="G17" s="5">
        <v>15</v>
      </c>
      <c r="H17" s="5" t="s">
        <v>11</v>
      </c>
      <c r="I17" s="4">
        <f t="shared" si="0"/>
        <v>9.1694183748661651</v>
      </c>
      <c r="J17" s="6">
        <f t="shared" si="1"/>
        <v>2.5691841902118706E-2</v>
      </c>
      <c r="K17" s="16">
        <f t="shared" si="2"/>
        <v>5353.5</v>
      </c>
      <c r="L17" s="7"/>
      <c r="M17" s="8"/>
    </row>
    <row r="18" spans="1:13" ht="59.25" customHeight="1" x14ac:dyDescent="0.2">
      <c r="A18" s="13">
        <v>16</v>
      </c>
      <c r="B18" s="14" t="s">
        <v>26</v>
      </c>
      <c r="C18" s="4">
        <v>360.36</v>
      </c>
      <c r="D18" s="4">
        <v>363.83</v>
      </c>
      <c r="E18" s="4">
        <v>346.5</v>
      </c>
      <c r="F18" s="4">
        <f t="shared" si="4"/>
        <v>356.9</v>
      </c>
      <c r="G18" s="5">
        <v>15</v>
      </c>
      <c r="H18" s="5" t="s">
        <v>11</v>
      </c>
      <c r="I18" s="4">
        <f t="shared" si="0"/>
        <v>9.1694183748661651</v>
      </c>
      <c r="J18" s="6">
        <f t="shared" si="1"/>
        <v>2.5691841902118706E-2</v>
      </c>
      <c r="K18" s="16">
        <f t="shared" si="2"/>
        <v>5353.5</v>
      </c>
      <c r="L18" s="7"/>
      <c r="M18" s="8"/>
    </row>
    <row r="19" spans="1:13" ht="67.5" customHeight="1" x14ac:dyDescent="0.2">
      <c r="A19" s="13">
        <v>17</v>
      </c>
      <c r="B19" s="14" t="s">
        <v>27</v>
      </c>
      <c r="C19" s="4">
        <v>360.36</v>
      </c>
      <c r="D19" s="4">
        <v>363.83</v>
      </c>
      <c r="E19" s="4">
        <v>346.5</v>
      </c>
      <c r="F19" s="4">
        <f t="shared" si="4"/>
        <v>356.9</v>
      </c>
      <c r="G19" s="5">
        <v>15</v>
      </c>
      <c r="H19" s="5" t="s">
        <v>11</v>
      </c>
      <c r="I19" s="4">
        <f t="shared" si="0"/>
        <v>9.1694183748661651</v>
      </c>
      <c r="J19" s="6">
        <f t="shared" si="1"/>
        <v>2.5691841902118706E-2</v>
      </c>
      <c r="K19" s="16">
        <f t="shared" si="2"/>
        <v>5353.5</v>
      </c>
      <c r="L19" s="7"/>
      <c r="M19" s="8"/>
    </row>
    <row r="20" spans="1:13" ht="79.5" customHeight="1" x14ac:dyDescent="0.2">
      <c r="A20" s="13">
        <v>18</v>
      </c>
      <c r="B20" s="14" t="s">
        <v>28</v>
      </c>
      <c r="C20" s="4">
        <v>411.84</v>
      </c>
      <c r="D20" s="4">
        <v>435.6</v>
      </c>
      <c r="E20" s="4">
        <v>396</v>
      </c>
      <c r="F20" s="4">
        <f t="shared" si="4"/>
        <v>414.48</v>
      </c>
      <c r="G20" s="5">
        <v>15</v>
      </c>
      <c r="H20" s="5" t="s">
        <v>11</v>
      </c>
      <c r="I20" s="4">
        <f t="shared" si="0"/>
        <v>19.931562909114792</v>
      </c>
      <c r="J20" s="6">
        <f t="shared" si="1"/>
        <v>4.8088117422106717E-2</v>
      </c>
      <c r="K20" s="16">
        <f t="shared" si="2"/>
        <v>6217.2000000000007</v>
      </c>
      <c r="L20" s="7"/>
      <c r="M20" s="8"/>
    </row>
    <row r="21" spans="1:13" ht="81" customHeight="1" x14ac:dyDescent="0.2">
      <c r="A21" s="13">
        <v>19</v>
      </c>
      <c r="B21" s="14" t="s">
        <v>29</v>
      </c>
      <c r="C21" s="4">
        <v>411.84</v>
      </c>
      <c r="D21" s="4">
        <v>435.6</v>
      </c>
      <c r="E21" s="4">
        <v>396</v>
      </c>
      <c r="F21" s="4">
        <f t="shared" si="4"/>
        <v>414.48</v>
      </c>
      <c r="G21" s="5">
        <v>15</v>
      </c>
      <c r="H21" s="5" t="s">
        <v>11</v>
      </c>
      <c r="I21" s="4">
        <f t="shared" si="0"/>
        <v>19.931562909114792</v>
      </c>
      <c r="J21" s="6">
        <f t="shared" si="1"/>
        <v>4.8088117422106717E-2</v>
      </c>
      <c r="K21" s="16">
        <f t="shared" si="2"/>
        <v>6217.2000000000007</v>
      </c>
      <c r="L21" s="7"/>
      <c r="M21" s="8"/>
    </row>
    <row r="22" spans="1:13" ht="96" x14ac:dyDescent="0.2">
      <c r="A22" s="13">
        <v>20</v>
      </c>
      <c r="B22" s="14" t="s">
        <v>30</v>
      </c>
      <c r="C22" s="4">
        <v>411.84</v>
      </c>
      <c r="D22" s="4">
        <v>435.6</v>
      </c>
      <c r="E22" s="4">
        <v>396</v>
      </c>
      <c r="F22" s="4">
        <f t="shared" si="4"/>
        <v>414.48</v>
      </c>
      <c r="G22" s="5">
        <v>15</v>
      </c>
      <c r="H22" s="5" t="s">
        <v>11</v>
      </c>
      <c r="I22" s="4">
        <f t="shared" si="0"/>
        <v>19.931562909114792</v>
      </c>
      <c r="J22" s="6">
        <f t="shared" si="1"/>
        <v>4.8088117422106717E-2</v>
      </c>
      <c r="K22" s="16">
        <f t="shared" si="2"/>
        <v>6217.2000000000007</v>
      </c>
      <c r="L22" s="7"/>
      <c r="M22" s="8"/>
    </row>
    <row r="23" spans="1:13" ht="96" x14ac:dyDescent="0.2">
      <c r="A23" s="13">
        <v>21</v>
      </c>
      <c r="B23" s="14" t="s">
        <v>31</v>
      </c>
      <c r="C23" s="4">
        <v>411.84</v>
      </c>
      <c r="D23" s="4">
        <v>435.6</v>
      </c>
      <c r="E23" s="4">
        <v>396</v>
      </c>
      <c r="F23" s="4">
        <f t="shared" si="4"/>
        <v>414.48</v>
      </c>
      <c r="G23" s="5">
        <v>10</v>
      </c>
      <c r="H23" s="5" t="s">
        <v>11</v>
      </c>
      <c r="I23" s="4">
        <f t="shared" si="0"/>
        <v>19.931562909114792</v>
      </c>
      <c r="J23" s="6">
        <f t="shared" si="1"/>
        <v>4.8088117422106717E-2</v>
      </c>
      <c r="K23" s="16">
        <f t="shared" si="2"/>
        <v>4144.8</v>
      </c>
      <c r="L23" s="7"/>
      <c r="M23" s="8"/>
    </row>
    <row r="24" spans="1:13" ht="96" x14ac:dyDescent="0.2">
      <c r="A24" s="13">
        <v>22</v>
      </c>
      <c r="B24" s="14" t="s">
        <v>32</v>
      </c>
      <c r="C24" s="4">
        <v>411.84</v>
      </c>
      <c r="D24" s="4">
        <v>435.6</v>
      </c>
      <c r="E24" s="4">
        <v>396</v>
      </c>
      <c r="F24" s="4">
        <f t="shared" si="4"/>
        <v>414.48</v>
      </c>
      <c r="G24" s="5">
        <v>10</v>
      </c>
      <c r="H24" s="5" t="s">
        <v>11</v>
      </c>
      <c r="I24" s="4">
        <f t="shared" si="0"/>
        <v>19.931562909114792</v>
      </c>
      <c r="J24" s="6">
        <f t="shared" si="1"/>
        <v>4.8088117422106717E-2</v>
      </c>
      <c r="K24" s="16">
        <f t="shared" si="2"/>
        <v>4144.8</v>
      </c>
      <c r="L24" s="7"/>
      <c r="M24" s="8"/>
    </row>
    <row r="25" spans="1:13" ht="102.75" customHeight="1" x14ac:dyDescent="0.2">
      <c r="A25" s="13">
        <v>23</v>
      </c>
      <c r="B25" s="14" t="s">
        <v>33</v>
      </c>
      <c r="C25" s="4">
        <v>411.84</v>
      </c>
      <c r="D25" s="4">
        <v>435.6</v>
      </c>
      <c r="E25" s="4">
        <v>396</v>
      </c>
      <c r="F25" s="4">
        <f t="shared" si="4"/>
        <v>414.48</v>
      </c>
      <c r="G25" s="5">
        <v>10</v>
      </c>
      <c r="H25" s="5" t="s">
        <v>11</v>
      </c>
      <c r="I25" s="4">
        <f t="shared" si="0"/>
        <v>19.931562909114792</v>
      </c>
      <c r="J25" s="6">
        <f t="shared" si="1"/>
        <v>4.8088117422106717E-2</v>
      </c>
      <c r="K25" s="16">
        <f t="shared" si="2"/>
        <v>4144.8</v>
      </c>
      <c r="L25" s="7"/>
      <c r="M25" s="8"/>
    </row>
    <row r="26" spans="1:13" ht="69.75" customHeight="1" x14ac:dyDescent="0.2">
      <c r="A26" s="13">
        <v>24</v>
      </c>
      <c r="B26" s="14" t="s">
        <v>34</v>
      </c>
      <c r="C26" s="4">
        <v>10890</v>
      </c>
      <c r="D26" s="4">
        <v>10989</v>
      </c>
      <c r="E26" s="4">
        <v>9900</v>
      </c>
      <c r="F26" s="4">
        <f>ROUND(AVERAGE(C26:E26),2)</f>
        <v>10593</v>
      </c>
      <c r="G26" s="5">
        <v>1</v>
      </c>
      <c r="H26" s="5" t="s">
        <v>11</v>
      </c>
      <c r="I26" s="4">
        <f t="shared" si="0"/>
        <v>602.1934904995237</v>
      </c>
      <c r="J26" s="6">
        <f t="shared" si="1"/>
        <v>5.6848247946712331E-2</v>
      </c>
      <c r="K26" s="16">
        <f t="shared" si="2"/>
        <v>10593</v>
      </c>
      <c r="L26" s="7"/>
      <c r="M26" s="8"/>
    </row>
    <row r="27" spans="1:13" ht="57.75" customHeight="1" x14ac:dyDescent="0.2">
      <c r="A27" s="13">
        <v>25</v>
      </c>
      <c r="B27" s="14" t="s">
        <v>35</v>
      </c>
      <c r="C27" s="4">
        <v>10890</v>
      </c>
      <c r="D27" s="4">
        <v>10989</v>
      </c>
      <c r="E27" s="4">
        <v>9900</v>
      </c>
      <c r="F27" s="4">
        <f t="shared" si="4"/>
        <v>10593</v>
      </c>
      <c r="G27" s="5">
        <v>1</v>
      </c>
      <c r="H27" s="5" t="s">
        <v>11</v>
      </c>
      <c r="I27" s="4">
        <f t="shared" si="0"/>
        <v>602.1934904995237</v>
      </c>
      <c r="J27" s="6">
        <f t="shared" si="1"/>
        <v>5.6848247946712331E-2</v>
      </c>
      <c r="K27" s="16">
        <f t="shared" si="2"/>
        <v>10593</v>
      </c>
      <c r="L27" s="7"/>
      <c r="M27" s="8"/>
    </row>
    <row r="28" spans="1:13" ht="33.75" customHeight="1" x14ac:dyDescent="0.2">
      <c r="A28" s="13">
        <v>26</v>
      </c>
      <c r="B28" s="14" t="s">
        <v>36</v>
      </c>
      <c r="C28" s="4">
        <v>1615.68</v>
      </c>
      <c r="D28" s="4">
        <v>1679.04</v>
      </c>
      <c r="E28" s="4">
        <v>1584</v>
      </c>
      <c r="F28" s="4">
        <f t="shared" si="4"/>
        <v>1626.24</v>
      </c>
      <c r="G28" s="5">
        <v>4</v>
      </c>
      <c r="H28" s="5" t="s">
        <v>11</v>
      </c>
      <c r="I28" s="4">
        <f t="shared" si="0"/>
        <v>48.39199933873364</v>
      </c>
      <c r="J28" s="6">
        <f t="shared" si="1"/>
        <v>2.9756985032180761E-2</v>
      </c>
      <c r="K28" s="16">
        <f t="shared" si="2"/>
        <v>6504.96</v>
      </c>
      <c r="L28" s="7"/>
      <c r="M28" s="8"/>
    </row>
    <row r="29" spans="1:13" ht="26.25" customHeight="1" x14ac:dyDescent="0.2">
      <c r="A29" s="13">
        <v>27</v>
      </c>
      <c r="B29" s="14" t="s">
        <v>37</v>
      </c>
      <c r="C29" s="4">
        <v>1615.68</v>
      </c>
      <c r="D29" s="4">
        <v>1679.04</v>
      </c>
      <c r="E29" s="4">
        <v>1584</v>
      </c>
      <c r="F29" s="4">
        <f t="shared" si="4"/>
        <v>1626.24</v>
      </c>
      <c r="G29" s="5">
        <v>4</v>
      </c>
      <c r="H29" s="5" t="s">
        <v>11</v>
      </c>
      <c r="I29" s="4">
        <f t="shared" si="0"/>
        <v>48.39199933873364</v>
      </c>
      <c r="J29" s="6">
        <f t="shared" si="1"/>
        <v>2.9756985032180761E-2</v>
      </c>
      <c r="K29" s="16">
        <f t="shared" si="2"/>
        <v>6504.96</v>
      </c>
      <c r="L29" s="7"/>
      <c r="M29" s="8"/>
    </row>
    <row r="30" spans="1:13" ht="14.25" customHeight="1" x14ac:dyDescent="0.2">
      <c r="A30" s="12"/>
      <c r="B30" s="19" t="s">
        <v>7</v>
      </c>
      <c r="C30" s="20"/>
      <c r="D30" s="20"/>
      <c r="E30" s="20"/>
      <c r="F30" s="20"/>
      <c r="G30" s="20"/>
      <c r="H30" s="20"/>
      <c r="I30" s="20"/>
      <c r="J30" s="21"/>
      <c r="K30" s="9">
        <f>SUM(K3:K29)</f>
        <v>146867.46</v>
      </c>
      <c r="L30" s="17"/>
    </row>
    <row r="35" spans="3:5" x14ac:dyDescent="0.2">
      <c r="C35" s="10"/>
      <c r="D35" s="10"/>
      <c r="E35" s="10"/>
    </row>
    <row r="36" spans="3:5" x14ac:dyDescent="0.2">
      <c r="C36" s="10"/>
      <c r="D36" s="10"/>
      <c r="E36" s="10"/>
    </row>
  </sheetData>
  <mergeCells count="8">
    <mergeCell ref="B30:J30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2026-07-31T09:35:22Z</dcterms:modified>
</cp:coreProperties>
</file>