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2026\Закупки\ЕАТ Березка\Смета\Обновление_2 раб. места\"/>
    </mc:Choice>
  </mc:AlternateContent>
  <bookViews>
    <workbookView xWindow="0" yWindow="0" windowWidth="28800" windowHeight="12030"/>
  </bookViews>
  <sheets>
    <sheet name="1" sheetId="1" r:id="rId1"/>
  </sheets>
  <definedNames>
    <definedName name="_xlnm.Print_Area" localSheetId="0">'1'!$A$1:$J$8</definedName>
  </definedNames>
  <calcPr calcId="162913"/>
</workbook>
</file>

<file path=xl/calcChain.xml><?xml version="1.0" encoding="utf-8"?>
<calcChain xmlns="http://schemas.openxmlformats.org/spreadsheetml/2006/main">
  <c r="H6" i="1" l="1"/>
  <c r="H5" i="1" l="1"/>
  <c r="H7" i="1" l="1"/>
  <c r="I7" i="1" s="1"/>
  <c r="J7" i="1" s="1"/>
  <c r="I6" i="1" l="1"/>
  <c r="J6" i="1" s="1"/>
  <c r="I5" i="1" l="1"/>
  <c r="J5" i="1" s="1"/>
  <c r="J8" i="1" s="1"/>
</calcChain>
</file>

<file path=xl/sharedStrings.xml><?xml version="1.0" encoding="utf-8"?>
<sst xmlns="http://schemas.openxmlformats.org/spreadsheetml/2006/main" count="21" uniqueCount="18">
  <si>
    <t>П/П</t>
  </si>
  <si>
    <t>Ед. изм.</t>
  </si>
  <si>
    <t>Кол-во</t>
  </si>
  <si>
    <t>Цена, определенная методом сопоставимых рыночных цен (анализа рынка)</t>
  </si>
  <si>
    <t>Совместимое устройство к расходным материалам</t>
  </si>
  <si>
    <t>КП1</t>
  </si>
  <si>
    <t>КП2</t>
  </si>
  <si>
    <t>КП3</t>
  </si>
  <si>
    <t xml:space="preserve">Цена товаров (Работ, услуг) поставщиков (подрядчиков, исполнителей), руб </t>
  </si>
  <si>
    <t xml:space="preserve">Средняя арифметическая цена за единицу, руб </t>
  </si>
  <si>
    <t xml:space="preserve">Наименование </t>
  </si>
  <si>
    <t>шт</t>
  </si>
  <si>
    <t>Расчет начальной (максимальной) цены контракта на основании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г. № 567</t>
  </si>
  <si>
    <t>Начальная (максимальная) цена контракта (НМЦК) установлена методом сопоставимых рыночных цен (анализа рынка) в соответствии с ч. 2 ст. 22 Федерального закона от 05.04.2013 № 44-ФЗ «О контрактной системе в сфере закупок товаров, работ, услуг для обеспечения государственных и муниципальных нужд».
Формирование цены осуществлялось на основании мониторинга рынка, путем сбора коммерческих предложений от Поставщиков, специализирующихся на поставке требуемой продукции.
Начальная (максимальная) цена контракта определяется по формуле средней арифметической величины, которая получается путем сложения ценовых предложений и деления этой суммы на число этих предложений.</t>
  </si>
  <si>
    <t>ИТОГО:</t>
  </si>
  <si>
    <t xml:space="preserve">Лицензия на использование программы для ЭВМ "Программа:
"Smeta.ru" версия 12", включающая релизы, выпущенные в
течение 12 месяцев на одно рабочее место для юридических
лиц
</t>
  </si>
  <si>
    <t xml:space="preserve">Лицензия на использование базы данных "ЕДИНЫЕ СМЕТНЫЕ
НОРМАТИВЫ (ЕСН)", включающей изменения к Базе данных
"ФСНБ-2022, Сборники индексов и текущих цен (Рязанская
область), выпущенные в течение одного года (4 выпуска), на
каждое рабочее место
</t>
  </si>
  <si>
    <t>Абонентское годовое сопровождение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</si>
</sst>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4"/>
      <color indexed="8"/>
      <name val="Times New Roman"/>
      <family val="1"/>
      <charset val="204"/>
    </font>
    <font>
      <b/>
      <sz val="14"/>
      <color indexed="8"/>
      <name val="Times New Roman"/>
      <family val="1"/>
      <charset val="204"/>
    </font>
    <font>
      <sz val="12"/>
      <color theme="1"/>
      <name val="Times New Roman"/>
      <family val="1"/>
      <charset val="204"/>
    </font>
    <font>
      <sz val="12"/>
      <color rgb="FF000000"/>
      <name val="Times New Roman"/>
      <family val="1"/>
      <charset val="204"/>
    </font>
    <font>
      <b/>
      <sz val="12"/>
      <color indexed="8"/>
      <name val="Times New Roman"/>
      <family val="1"/>
      <charset val="204"/>
    </font>
    <font>
      <sz val="12"/>
      <name val="Times New Roman"/>
      <family val="1"/>
      <charset val="204"/>
    </font>
    <font>
      <sz val="12"/>
      <color indexed="8"/>
      <name val="Times New Roman"/>
      <family val="1"/>
      <charset val="204"/>
    </font>
  </fonts>
  <fills count="4">
    <fill>
      <patternFill patternType="none"/>
    </fill>
    <fill>
      <patternFill patternType="gray125"/>
    </fill>
    <fill>
      <patternFill patternType="solid">
        <fgColor indexed="22"/>
        <bgColor indexed="64"/>
      </patternFill>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applyFill="1" applyAlignment="1">
      <alignment horizontal="center" vertical="center" wrapText="1"/>
    </xf>
    <xf numFmtId="4" fontId="1"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3" fillId="0" borderId="1" xfId="0" applyFont="1" applyBorder="1" applyAlignment="1">
      <alignment horizontal="center" vertical="center"/>
    </xf>
    <xf numFmtId="0" fontId="5"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4" fontId="7"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Fill="1" applyAlignment="1">
      <alignment horizontal="left" vertical="center" wrapText="1"/>
    </xf>
    <xf numFmtId="0" fontId="5" fillId="3" borderId="1" xfId="0" applyFont="1" applyFill="1" applyBorder="1" applyAlignment="1">
      <alignment horizontal="center" vertical="center" wrapText="1"/>
    </xf>
    <xf numFmtId="0" fontId="1" fillId="0" borderId="0" xfId="0" applyFont="1" applyFill="1" applyAlignment="1">
      <alignment horizontal="left" wrapText="1"/>
    </xf>
    <xf numFmtId="0" fontId="5" fillId="0" borderId="3" xfId="0" applyFont="1" applyFill="1" applyBorder="1" applyAlignment="1">
      <alignment horizontal="right" vertical="center" wrapText="1"/>
    </xf>
    <xf numFmtId="0" fontId="5" fillId="0" borderId="4" xfId="0" applyFont="1" applyFill="1" applyBorder="1" applyAlignment="1">
      <alignment horizontal="right" vertical="center" wrapText="1"/>
    </xf>
    <xf numFmtId="0" fontId="5" fillId="0" borderId="5" xfId="0" applyFont="1" applyFill="1" applyBorder="1" applyAlignment="1">
      <alignment horizontal="right" vertical="center" wrapText="1"/>
    </xf>
    <xf numFmtId="0" fontId="1" fillId="0" borderId="2" xfId="0" applyFont="1" applyFill="1" applyBorder="1" applyAlignment="1">
      <alignment horizontal="center" vertical="center" wrapText="1"/>
    </xf>
    <xf numFmtId="0" fontId="0" fillId="0" borderId="2" xfId="0"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9</xdr:col>
      <xdr:colOff>0</xdr:colOff>
      <xdr:row>3</xdr:row>
      <xdr:rowOff>0</xdr:rowOff>
    </xdr:from>
    <xdr:to>
      <xdr:col>9</xdr:col>
      <xdr:colOff>0</xdr:colOff>
      <xdr:row>3</xdr:row>
      <xdr:rowOff>742950</xdr:rowOff>
    </xdr:to>
    <xdr:pic>
      <xdr:nvPicPr>
        <xdr:cNvPr id="2" name="Picture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68100" y="1181100"/>
          <a:ext cx="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3</xdr:row>
      <xdr:rowOff>180975</xdr:rowOff>
    </xdr:from>
    <xdr:to>
      <xdr:col>9</xdr:col>
      <xdr:colOff>0</xdr:colOff>
      <xdr:row>3</xdr:row>
      <xdr:rowOff>638175</xdr:rowOff>
    </xdr:to>
    <xdr:pic>
      <xdr:nvPicPr>
        <xdr:cNvPr id="3"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68100" y="1362075"/>
          <a:ext cx="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2</xdr:row>
      <xdr:rowOff>0</xdr:rowOff>
    </xdr:from>
    <xdr:to>
      <xdr:col>0</xdr:col>
      <xdr:colOff>171450</xdr:colOff>
      <xdr:row>2</xdr:row>
      <xdr:rowOff>228600</xdr:rowOff>
    </xdr:to>
    <xdr:pic>
      <xdr:nvPicPr>
        <xdr:cNvPr id="4" name="Рисунок 8"/>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050" y="0"/>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tabSelected="1" zoomScale="80" zoomScaleNormal="80" zoomScaleSheetLayoutView="80" workbookViewId="0">
      <selection activeCell="H7" sqref="H7"/>
    </sheetView>
  </sheetViews>
  <sheetFormatPr defaultColWidth="17.5703125" defaultRowHeight="18.75" x14ac:dyDescent="0.25"/>
  <cols>
    <col min="1" max="1" width="7.140625" style="3" customWidth="1"/>
    <col min="2" max="2" width="86.7109375" style="4" customWidth="1"/>
    <col min="3" max="3" width="14.140625" style="3" customWidth="1"/>
    <col min="4" max="4" width="8.42578125" style="3" customWidth="1"/>
    <col min="5" max="5" width="15.42578125" style="3" customWidth="1"/>
    <col min="6" max="7" width="16.5703125" style="3" customWidth="1"/>
    <col min="8" max="8" width="20.140625" style="3" customWidth="1"/>
    <col min="9" max="9" width="27" style="3" customWidth="1"/>
    <col min="10" max="10" width="27.42578125" style="3" customWidth="1"/>
    <col min="11" max="16384" width="17.5703125" style="3"/>
  </cols>
  <sheetData>
    <row r="1" spans="1:10" ht="115.5" customHeight="1" x14ac:dyDescent="0.3">
      <c r="A1" s="14" t="s">
        <v>13</v>
      </c>
      <c r="B1" s="14"/>
      <c r="C1" s="14"/>
      <c r="D1" s="14"/>
      <c r="E1" s="14"/>
      <c r="F1" s="14"/>
      <c r="G1" s="14"/>
      <c r="H1" s="14"/>
      <c r="I1" s="14"/>
      <c r="J1" s="14"/>
    </row>
    <row r="2" spans="1:10" ht="65.25" customHeight="1" x14ac:dyDescent="0.25">
      <c r="A2" s="18" t="s">
        <v>12</v>
      </c>
      <c r="B2" s="19"/>
      <c r="C2" s="19"/>
      <c r="D2" s="19"/>
      <c r="E2" s="19"/>
      <c r="F2" s="19"/>
      <c r="G2" s="19"/>
      <c r="H2" s="19"/>
      <c r="I2" s="19"/>
      <c r="J2" s="19"/>
    </row>
    <row r="3" spans="1:10" s="1" customFormat="1" ht="93" customHeight="1" x14ac:dyDescent="0.25">
      <c r="A3" s="13" t="s">
        <v>0</v>
      </c>
      <c r="B3" s="13" t="s">
        <v>10</v>
      </c>
      <c r="C3" s="13" t="s">
        <v>1</v>
      </c>
      <c r="D3" s="13" t="s">
        <v>2</v>
      </c>
      <c r="E3" s="13" t="s">
        <v>8</v>
      </c>
      <c r="F3" s="13"/>
      <c r="G3" s="13"/>
      <c r="H3" s="13" t="s">
        <v>9</v>
      </c>
      <c r="I3" s="13" t="s">
        <v>8</v>
      </c>
      <c r="J3" s="13" t="s">
        <v>3</v>
      </c>
    </row>
    <row r="4" spans="1:10" s="1" customFormat="1" ht="67.900000000000006" customHeight="1" x14ac:dyDescent="0.25">
      <c r="A4" s="13"/>
      <c r="B4" s="13" t="s">
        <v>4</v>
      </c>
      <c r="C4" s="13"/>
      <c r="D4" s="13"/>
      <c r="E4" s="6" t="s">
        <v>5</v>
      </c>
      <c r="F4" s="6" t="s">
        <v>6</v>
      </c>
      <c r="G4" s="6" t="s">
        <v>7</v>
      </c>
      <c r="H4" s="13"/>
      <c r="I4" s="13"/>
      <c r="J4" s="13"/>
    </row>
    <row r="5" spans="1:10" ht="80.25" customHeight="1" x14ac:dyDescent="0.25">
      <c r="A5" s="7">
        <v>1</v>
      </c>
      <c r="B5" s="11" t="s">
        <v>15</v>
      </c>
      <c r="C5" s="7" t="s">
        <v>11</v>
      </c>
      <c r="D5" s="5">
        <v>1</v>
      </c>
      <c r="E5" s="10">
        <v>30000</v>
      </c>
      <c r="F5" s="10">
        <v>30000</v>
      </c>
      <c r="G5" s="10">
        <v>30000</v>
      </c>
      <c r="H5" s="8">
        <f>ROUND(AVERAGE(E5:G5),2)</f>
        <v>30000</v>
      </c>
      <c r="I5" s="8">
        <f>ROUND(H5*1,2)</f>
        <v>30000</v>
      </c>
      <c r="J5" s="8">
        <f>I5*D5</f>
        <v>30000</v>
      </c>
    </row>
    <row r="6" spans="1:10" ht="96" customHeight="1" x14ac:dyDescent="0.25">
      <c r="A6" s="7">
        <v>2</v>
      </c>
      <c r="B6" s="11" t="s">
        <v>16</v>
      </c>
      <c r="C6" s="7" t="s">
        <v>11</v>
      </c>
      <c r="D6" s="5">
        <v>2</v>
      </c>
      <c r="E6" s="10">
        <v>30000</v>
      </c>
      <c r="F6" s="10">
        <v>300000</v>
      </c>
      <c r="G6" s="10">
        <v>30000</v>
      </c>
      <c r="H6" s="8">
        <f>ROUND(AVERAGE(E6:G6),2)/4</f>
        <v>30000</v>
      </c>
      <c r="I6" s="8">
        <f>ROUND(H6*1,2)</f>
        <v>30000</v>
      </c>
      <c r="J6" s="8">
        <f t="shared" ref="J6" si="0">I6*D6</f>
        <v>60000</v>
      </c>
    </row>
    <row r="7" spans="1:10" ht="53.25" customHeight="1" x14ac:dyDescent="0.25">
      <c r="A7" s="7">
        <v>3</v>
      </c>
      <c r="B7" s="11" t="s">
        <v>17</v>
      </c>
      <c r="C7" s="7" t="s">
        <v>11</v>
      </c>
      <c r="D7" s="5">
        <v>2</v>
      </c>
      <c r="E7" s="10">
        <v>30240</v>
      </c>
      <c r="F7" s="10">
        <v>35700</v>
      </c>
      <c r="G7" s="10">
        <v>36000</v>
      </c>
      <c r="H7" s="8">
        <f t="shared" ref="H6:H7" si="1">ROUND(AVERAGE(E7:G7),2)</f>
        <v>33980</v>
      </c>
      <c r="I7" s="8">
        <f>ROUND(H7*1,2)</f>
        <v>33980</v>
      </c>
      <c r="J7" s="8">
        <f t="shared" ref="J7" si="2">I7*D7</f>
        <v>67960</v>
      </c>
    </row>
    <row r="8" spans="1:10" x14ac:dyDescent="0.25">
      <c r="A8" s="15" t="s">
        <v>14</v>
      </c>
      <c r="B8" s="16"/>
      <c r="C8" s="16"/>
      <c r="D8" s="16"/>
      <c r="E8" s="16"/>
      <c r="F8" s="16"/>
      <c r="G8" s="16"/>
      <c r="H8" s="16"/>
      <c r="I8" s="17"/>
      <c r="J8" s="9">
        <f>SUM(J5:J7)</f>
        <v>157960</v>
      </c>
    </row>
    <row r="9" spans="1:10" x14ac:dyDescent="0.25">
      <c r="B9" s="12"/>
      <c r="C9" s="12"/>
      <c r="D9" s="12"/>
      <c r="E9" s="12"/>
      <c r="F9" s="12"/>
      <c r="G9" s="12"/>
      <c r="H9" s="4"/>
      <c r="I9" s="4"/>
      <c r="J9" s="2"/>
    </row>
    <row r="10" spans="1:10" x14ac:dyDescent="0.25">
      <c r="B10" s="12"/>
      <c r="C10" s="12"/>
      <c r="D10" s="12"/>
      <c r="E10" s="12"/>
      <c r="F10" s="12"/>
      <c r="G10" s="12"/>
      <c r="H10" s="4"/>
      <c r="I10" s="4"/>
    </row>
    <row r="11" spans="1:10" x14ac:dyDescent="0.25">
      <c r="B11" s="12"/>
      <c r="C11" s="12"/>
      <c r="D11" s="12"/>
      <c r="E11" s="12"/>
      <c r="F11" s="12"/>
      <c r="G11" s="12"/>
      <c r="H11" s="4"/>
      <c r="I11" s="4"/>
    </row>
    <row r="12" spans="1:10" x14ac:dyDescent="0.25">
      <c r="B12" s="12"/>
      <c r="C12" s="12"/>
      <c r="D12" s="12"/>
      <c r="E12" s="12"/>
      <c r="F12" s="12"/>
      <c r="G12" s="12"/>
      <c r="H12" s="4"/>
      <c r="I12" s="4"/>
    </row>
    <row r="16" spans="1:10" x14ac:dyDescent="0.25">
      <c r="J16" s="2"/>
    </row>
    <row r="26" ht="25.5" customHeight="1" x14ac:dyDescent="0.25"/>
    <row r="28" ht="15.75" customHeight="1" x14ac:dyDescent="0.25"/>
    <row r="29" ht="101.25" customHeight="1" x14ac:dyDescent="0.25"/>
    <row r="30" ht="37.5" customHeight="1" x14ac:dyDescent="0.25"/>
    <row r="31" ht="33" customHeight="1" x14ac:dyDescent="0.25"/>
  </sheetData>
  <mergeCells count="15">
    <mergeCell ref="A1:J1"/>
    <mergeCell ref="A8:I8"/>
    <mergeCell ref="A2:J2"/>
    <mergeCell ref="I3:I4"/>
    <mergeCell ref="J3:J4"/>
    <mergeCell ref="A3:A4"/>
    <mergeCell ref="H3:H4"/>
    <mergeCell ref="B9:G9"/>
    <mergeCell ref="B10:G10"/>
    <mergeCell ref="B11:G11"/>
    <mergeCell ref="B12:G12"/>
    <mergeCell ref="E3:G3"/>
    <mergeCell ref="B3:B4"/>
    <mergeCell ref="C3:C4"/>
    <mergeCell ref="D3:D4"/>
  </mergeCells>
  <pageMargins left="0.31496062992125984" right="0.31496062992125984" top="0.35433070866141736" bottom="0.35433070866141736" header="0" footer="0"/>
  <pageSetup paperSize="9" scale="5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RePack by Diakov</cp:lastModifiedBy>
  <cp:lastPrinted>2026-03-17T11:14:17Z</cp:lastPrinted>
  <dcterms:created xsi:type="dcterms:W3CDTF">2020-09-22T07:05:25Z</dcterms:created>
  <dcterms:modified xsi:type="dcterms:W3CDTF">2026-07-28T12:42:17Z</dcterms:modified>
</cp:coreProperties>
</file>