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Закупки 2026\Нормирование\для внесения в нормирование\Экспертиза авто\"/>
    </mc:Choice>
  </mc:AlternateContent>
  <bookViews>
    <workbookView xWindow="360" yWindow="15" windowWidth="20730" windowHeight="9720"/>
  </bookViews>
  <sheets>
    <sheet name="Расчет цены" sheetId="1" r:id="rId1"/>
  </sheets>
  <calcPr calcId="162913"/>
</workbook>
</file>

<file path=xl/calcChain.xml><?xml version="1.0" encoding="utf-8"?>
<calcChain xmlns="http://schemas.openxmlformats.org/spreadsheetml/2006/main">
  <c r="H6" i="1" l="1"/>
  <c r="I6" i="1" s="1"/>
  <c r="J6" i="1" s="1"/>
  <c r="K6" i="1"/>
  <c r="L6" i="1" l="1"/>
  <c r="M6" i="1" s="1"/>
  <c r="N6" i="1" l="1"/>
  <c r="N7" i="1" s="1"/>
</calcChain>
</file>

<file path=xl/sharedStrings.xml><?xml version="1.0" encoding="utf-8"?>
<sst xmlns="http://schemas.openxmlformats.org/spreadsheetml/2006/main" count="33" uniqueCount="33">
  <si>
    <t xml:space="preserve">Расчет и обоснование начальной (максимальнй) цены контракта </t>
  </si>
  <si>
    <t>Предмет контракта</t>
  </si>
  <si>
    <t>Используемый метод определения НМЦК:</t>
  </si>
  <si>
    <t xml:space="preserve">метод сопоставимых рыночных цен (анализа рынка) в соответствии с ч.6 ст.22 Федерального закона от 05.04.2013 №44-ФЗ.  </t>
  </si>
  <si>
    <t>№</t>
  </si>
  <si>
    <t>Наименование предмета товара (работы, услуги)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</si>
  <si>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</si>
  <si>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</si>
  <si>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</si>
  <si>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Н(М)ЦК**</t>
  </si>
  <si>
    <t>Н(М)ЦК определяемая методом сопоставимых рыночных цен (анализа рынка)*</t>
  </si>
  <si>
    <t>Коммер-ческое предложение №1           вх______   от ______</t>
  </si>
  <si>
    <t>Коммер-ческое предложение №2           вх______   от ______</t>
  </si>
  <si>
    <t>Коммер-ческое предложение №3           вх______   от ______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</si>
  <si>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</si>
  <si>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</si>
  <si>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2"/>
        <rFont val="Times New Roman"/>
      </rPr>
      <t xml:space="preserve">коэффициент вариации цен V (%)           </t>
    </r>
    <r>
      <rPr>
        <b/>
        <i/>
        <sz val="12"/>
        <rFont val="Times New Roman"/>
      </rPr>
      <t xml:space="preserve">         (не должен превышать 33%)</t>
    </r>
  </si>
  <si>
    <t>Расчет Н(М)ЦК по формуле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</si>
  <si>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Цена за единицу изм. (руб.)</t>
  </si>
  <si>
    <t>Цена за единицу изм. с округлением  до сотых долей после запятой (руб.)</t>
  </si>
  <si>
    <t>Н(М)ЦК, контракта с учетом округления цены за единицу (руб.)</t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</si>
  <si>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 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</si>
  <si>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</si>
  <si>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Заказчик подтверждает, что:</t>
  </si>
  <si>
    <t>1. При расчете НМЦК на поставку товара использована информация в отношении показателей и стоимости не менее двух разных товарных знаков, а при отсутствии товарного знака - не менее двух разных производителей.</t>
  </si>
  <si>
    <t>2. Характеристика товара (условия оказания услуг, выполнения работ) используемые для расчета НМЦК соответствуют описанию объекта закупки.</t>
  </si>
  <si>
    <t>Подпись:____________________________</t>
  </si>
  <si>
    <t>Должность:___Консультант_______________________</t>
  </si>
  <si>
    <t>ФИО:О.А.Гусев_______________________</t>
  </si>
  <si>
    <t>шт.</t>
  </si>
  <si>
    <t>Проведение и составление экспертного заключения по определению технического состояния транспортного средства</t>
  </si>
  <si>
    <t xml:space="preserve">Проведение и составление экспертного заключения по определению технического состояния транспортного средства </t>
  </si>
  <si>
    <t xml:space="preserve">Дата составления__05.08.2026__________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</si>
</sst>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3" x14ac:knownFonts="1">
    <font>
      <sz val="11"/>
      <color theme="1"/>
      <name val="Calibri"/>
      <scheme val="minor"/>
    </font>
    <font>
      <sz val="10"/>
      <name val="Times New Roman"/>
    </font>
    <font>
      <sz val="14"/>
      <name val="Times New Roman"/>
    </font>
    <font>
      <b/>
      <sz val="12"/>
      <name val="Times New Roman"/>
    </font>
    <font>
      <b/>
      <sz val="12"/>
      <color theme="1"/>
      <name val="Calibri"/>
      <scheme val="minor"/>
    </font>
    <font>
      <i/>
      <sz val="12"/>
      <name val="Times New Roman"/>
    </font>
    <font>
      <sz val="12"/>
      <name val="Times New Roman"/>
    </font>
    <font>
      <b/>
      <sz val="14"/>
      <name val="Times New Roman"/>
    </font>
    <font>
      <sz val="14"/>
      <color theme="1"/>
      <name val="Calibri"/>
      <scheme val="minor"/>
    </font>
    <font>
      <sz val="14"/>
      <color theme="1"/>
      <name val="Times New Roman"/>
    </font>
    <font>
      <sz val="11"/>
      <name val="Times New Roman"/>
    </font>
    <font>
      <b/>
      <i/>
      <sz val="12"/>
      <name val="Times New Roman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  <protection locked="0"/>
    </xf>
    <xf numFmtId="164" fontId="6" fillId="0" borderId="12" xfId="0" applyNumberFormat="1" applyFont="1" applyBorder="1" applyAlignment="1" applyProtection="1">
      <alignment horizontal="center" vertical="center" wrapText="1"/>
      <protection locked="0"/>
    </xf>
    <xf numFmtId="164" fontId="6" fillId="0" borderId="14" xfId="0" applyNumberFormat="1" applyFont="1" applyBorder="1" applyAlignment="1" applyProtection="1">
      <alignment horizontal="center" vertical="center" wrapText="1"/>
      <protection locked="0"/>
    </xf>
    <xf numFmtId="164" fontId="6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justify" vertical="distributed" wrapText="1"/>
    </xf>
    <xf numFmtId="0" fontId="1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wrapText="1"/>
      <protection locked="0"/>
    </xf>
    <xf numFmtId="165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distributed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1" fillId="0" borderId="0" xfId="0" applyFont="1" applyAlignment="1">
      <alignment wrapText="1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164" fontId="6" fillId="0" borderId="0" xfId="0" applyNumberFormat="1" applyFont="1" applyBorder="1" applyAlignment="1" applyProtection="1">
      <alignment horizontal="center" vertical="center" wrapText="1"/>
      <protection locked="0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justify" vertical="distributed" wrapText="1"/>
    </xf>
    <xf numFmtId="0" fontId="7" fillId="0" borderId="0" xfId="0" applyFont="1" applyAlignment="1">
      <alignment horizontal="left"/>
    </xf>
    <xf numFmtId="0" fontId="2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vertical="distributed" wrapText="1"/>
    </xf>
    <xf numFmtId="0" fontId="8" fillId="0" borderId="0" xfId="0" applyFont="1" applyAlignment="1">
      <alignment vertical="distributed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38099</xdr:colOff>
      <xdr:row>4</xdr:row>
      <xdr:rowOff>1228724</xdr:rowOff>
    </xdr:from>
    <xdr:to>
      <xdr:col>10</xdr:col>
      <xdr:colOff>19049</xdr:colOff>
      <xdr:row>4</xdr:row>
      <xdr:rowOff>1581149</xdr:rowOff>
    </xdr:to>
    <xdr:pic>
      <xdr:nvPicPr>
        <xdr:cNvPr id="23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7924799" y="3800474"/>
          <a:ext cx="933449" cy="35242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19049</xdr:colOff>
      <xdr:row>4</xdr:row>
      <xdr:rowOff>923924</xdr:rowOff>
    </xdr:from>
    <xdr:to>
      <xdr:col>8</xdr:col>
      <xdr:colOff>1019174</xdr:colOff>
      <xdr:row>4</xdr:row>
      <xdr:rowOff>1362074</xdr:rowOff>
    </xdr:to>
    <xdr:pic>
      <xdr:nvPicPr>
        <xdr:cNvPr id="23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77049" y="3495674"/>
          <a:ext cx="1000124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19049</xdr:colOff>
      <xdr:row>4</xdr:row>
      <xdr:rowOff>2038349</xdr:rowOff>
    </xdr:from>
    <xdr:to>
      <xdr:col>10</xdr:col>
      <xdr:colOff>1504949</xdr:colOff>
      <xdr:row>4</xdr:row>
      <xdr:rowOff>2505074</xdr:rowOff>
    </xdr:to>
    <xdr:pic>
      <xdr:nvPicPr>
        <xdr:cNvPr id="23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8858249" y="4610099"/>
          <a:ext cx="1485899" cy="46672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219074</xdr:colOff>
      <xdr:row>4</xdr:row>
      <xdr:rowOff>1762124</xdr:rowOff>
    </xdr:from>
    <xdr:to>
      <xdr:col>10</xdr:col>
      <xdr:colOff>371473</xdr:colOff>
      <xdr:row>4</xdr:row>
      <xdr:rowOff>1990724</xdr:rowOff>
    </xdr:to>
    <xdr:pic>
      <xdr:nvPicPr>
        <xdr:cNvPr id="23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9058274" y="4333874"/>
          <a:ext cx="152399" cy="2285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tabSelected="1" zoomScale="80" zoomScaleNormal="80" workbookViewId="0">
      <selection activeCell="J19" sqref="J19"/>
    </sheetView>
  </sheetViews>
  <sheetFormatPr defaultRowHeight="12.75" x14ac:dyDescent="0.2"/>
  <cols>
    <col min="1" max="1" width="4" style="1" customWidth="1"/>
    <col min="2" max="2" width="38.85546875" style="30" customWidth="1"/>
    <col min="3" max="3" width="5.85546875" style="1" customWidth="1"/>
    <col min="4" max="4" width="6.85546875" style="1" customWidth="1"/>
    <col min="5" max="5" width="14.42578125" style="1" customWidth="1"/>
    <col min="6" max="6" width="14.7109375" style="1" customWidth="1"/>
    <col min="7" max="7" width="15.28515625" style="1" customWidth="1"/>
    <col min="8" max="8" width="15.5703125" style="1" customWidth="1"/>
    <col min="9" max="9" width="15.42578125" style="1" customWidth="1"/>
    <col min="10" max="10" width="14.28515625" style="1" customWidth="1"/>
    <col min="11" max="11" width="22.7109375" style="1" customWidth="1"/>
    <col min="12" max="12" width="14.28515625" style="1" customWidth="1"/>
    <col min="13" max="13" width="14.42578125" style="1" customWidth="1"/>
    <col min="14" max="14" width="14" style="1" customWidth="1"/>
    <col min="15" max="16384" width="9.140625" style="1"/>
  </cols>
  <sheetData>
    <row r="1" spans="1:14" s="2" customFormat="1" ht="27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s="2" customFormat="1" ht="16.5" customHeight="1" x14ac:dyDescent="0.3">
      <c r="A2" s="3"/>
      <c r="B2" s="4" t="s">
        <v>1</v>
      </c>
      <c r="C2" s="47" t="s">
        <v>30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8"/>
    </row>
    <row r="3" spans="1:14" s="2" customFormat="1" ht="33.75" customHeight="1" x14ac:dyDescent="0.3">
      <c r="A3" s="5"/>
      <c r="B3" s="26" t="s">
        <v>2</v>
      </c>
      <c r="C3" s="49" t="s">
        <v>3</v>
      </c>
      <c r="D3" s="50"/>
      <c r="E3" s="50"/>
      <c r="F3" s="50"/>
      <c r="G3" s="50"/>
      <c r="H3" s="50"/>
      <c r="I3" s="50"/>
      <c r="J3" s="50"/>
      <c r="K3" s="50"/>
      <c r="L3" s="50"/>
      <c r="M3" s="6"/>
      <c r="N3" s="7"/>
    </row>
    <row r="4" spans="1:14" ht="49.5" customHeight="1" x14ac:dyDescent="0.2">
      <c r="A4" s="51" t="s">
        <v>4</v>
      </c>
      <c r="B4" s="51" t="s">
        <v>5</v>
      </c>
      <c r="C4" s="53" t="s">
        <v>6</v>
      </c>
      <c r="D4" s="53" t="s">
        <v>7</v>
      </c>
      <c r="E4" s="54" t="s">
        <v>8</v>
      </c>
      <c r="F4" s="55"/>
      <c r="G4" s="56"/>
      <c r="H4" s="57" t="s">
        <v>9</v>
      </c>
      <c r="I4" s="57"/>
      <c r="J4" s="57"/>
      <c r="K4" s="58" t="s">
        <v>10</v>
      </c>
      <c r="L4" s="58"/>
      <c r="M4" s="58"/>
      <c r="N4" s="58"/>
    </row>
    <row r="5" spans="1:14" ht="199.5" customHeight="1" x14ac:dyDescent="0.2">
      <c r="A5" s="52"/>
      <c r="B5" s="52"/>
      <c r="C5" s="51"/>
      <c r="D5" s="51"/>
      <c r="E5" s="8" t="s">
        <v>11</v>
      </c>
      <c r="F5" s="8" t="s">
        <v>12</v>
      </c>
      <c r="G5" s="8" t="s">
        <v>13</v>
      </c>
      <c r="H5" s="8" t="s">
        <v>14</v>
      </c>
      <c r="I5" s="8" t="s">
        <v>15</v>
      </c>
      <c r="J5" s="8" t="s">
        <v>16</v>
      </c>
      <c r="K5" s="8" t="s">
        <v>17</v>
      </c>
      <c r="L5" s="8" t="s">
        <v>18</v>
      </c>
      <c r="M5" s="8" t="s">
        <v>19</v>
      </c>
      <c r="N5" s="8" t="s">
        <v>20</v>
      </c>
    </row>
    <row r="6" spans="1:14" ht="93.75" customHeight="1" x14ac:dyDescent="0.2">
      <c r="A6" s="9">
        <v>1</v>
      </c>
      <c r="B6" s="32" t="s">
        <v>31</v>
      </c>
      <c r="C6" s="31" t="s">
        <v>29</v>
      </c>
      <c r="D6" s="10">
        <v>1</v>
      </c>
      <c r="E6" s="11">
        <v>6000</v>
      </c>
      <c r="F6" s="12">
        <v>8000</v>
      </c>
      <c r="G6" s="11">
        <v>5000</v>
      </c>
      <c r="H6" s="13">
        <f>AVERAGE(E6:G6)</f>
        <v>6333.333333333333</v>
      </c>
      <c r="I6" s="14">
        <f>SQRT(((SUM((POWER(G6-H6,2)),(POWER(F6-H6,2)),(POWER(E6-H6,2)))/(COLUMNS(E6:G6)-1))))</f>
        <v>1527.5252316519468</v>
      </c>
      <c r="J6" s="14">
        <f>IF(I6/H6&gt;0.33,"ОШИБКА",ROUND(I6/H6,5))</f>
        <v>0.24118999999999999</v>
      </c>
      <c r="K6" s="13">
        <f>((D6/3)*(SUM(E6:G6)))</f>
        <v>6333.333333333333</v>
      </c>
      <c r="L6" s="15">
        <f>IF(J6&lt;&gt;"ошибка",K6/D6,"нельзя считать")</f>
        <v>6333.333333333333</v>
      </c>
      <c r="M6" s="15">
        <f>ROUND(L6,2)</f>
        <v>6333.33</v>
      </c>
      <c r="N6" s="15">
        <f>M6*D6</f>
        <v>6333.33</v>
      </c>
    </row>
    <row r="7" spans="1:14" ht="36" customHeight="1" x14ac:dyDescent="0.2">
      <c r="A7" s="33"/>
      <c r="B7" s="34"/>
      <c r="C7" s="34"/>
      <c r="D7" s="35"/>
      <c r="E7" s="36"/>
      <c r="F7" s="36"/>
      <c r="G7" s="36"/>
      <c r="H7" s="37"/>
      <c r="I7" s="38"/>
      <c r="J7" s="38"/>
      <c r="K7" s="37"/>
      <c r="L7" s="39"/>
      <c r="M7" s="39"/>
      <c r="N7" s="39">
        <f>SUM(N6:N6)</f>
        <v>6333.33</v>
      </c>
    </row>
    <row r="8" spans="1:14" s="16" customFormat="1" ht="60.75" customHeight="1" x14ac:dyDescent="0.25">
      <c r="A8" s="44" t="s">
        <v>21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</row>
    <row r="9" spans="1:14" s="16" customFormat="1" ht="39" customHeight="1" x14ac:dyDescent="0.25">
      <c r="A9" s="40" t="s">
        <v>22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</row>
    <row r="10" spans="1:14" s="16" customFormat="1" ht="10.5" customHeight="1" x14ac:dyDescent="0.2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</row>
    <row r="11" spans="1:14" s="16" customFormat="1" ht="9.75" customHeight="1" x14ac:dyDescent="0.25">
      <c r="A11" s="17"/>
      <c r="B11" s="2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 s="16" customFormat="1" ht="18.75" customHeight="1" x14ac:dyDescent="0.25">
      <c r="A12" s="40" t="s">
        <v>23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</row>
    <row r="13" spans="1:14" s="16" customFormat="1" ht="35.25" customHeight="1" x14ac:dyDescent="0.25">
      <c r="A13" s="40" t="s">
        <v>24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</row>
    <row r="14" spans="1:14" s="16" customFormat="1" ht="5.25" customHeight="1" x14ac:dyDescent="0.25">
      <c r="A14" s="17"/>
      <c r="B14" s="2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 s="16" customFormat="1" ht="21.75" customHeight="1" x14ac:dyDescent="0.25">
      <c r="A15" s="40" t="s">
        <v>25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</row>
    <row r="16" spans="1:14" ht="15.75" customHeight="1" x14ac:dyDescent="0.3">
      <c r="A16" s="41"/>
      <c r="B16" s="4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s="18" customFormat="1" ht="11.25" customHeight="1" x14ac:dyDescent="0.3">
      <c r="A17" s="19"/>
      <c r="B17" s="28"/>
      <c r="C17" s="19"/>
      <c r="D17" s="2"/>
      <c r="E17" s="20"/>
      <c r="F17" s="21"/>
      <c r="G17" s="22"/>
      <c r="H17" s="23"/>
      <c r="I17" s="23"/>
      <c r="J17" s="23"/>
      <c r="K17" s="23"/>
      <c r="L17" s="23"/>
      <c r="M17" s="23"/>
      <c r="N17" s="23"/>
    </row>
    <row r="18" spans="1:14" s="23" customFormat="1" ht="27" customHeight="1" x14ac:dyDescent="0.3">
      <c r="A18" s="19"/>
      <c r="B18" s="42" t="s">
        <v>32</v>
      </c>
      <c r="C18" s="42"/>
      <c r="D18" s="42"/>
      <c r="E18" s="42"/>
      <c r="F18" s="21"/>
      <c r="G18" s="22"/>
    </row>
    <row r="19" spans="1:14" s="2" customFormat="1" ht="19.5" customHeight="1" x14ac:dyDescent="0.3">
      <c r="A19" s="43"/>
      <c r="B19" s="43"/>
      <c r="C19" s="43"/>
      <c r="D19" s="43"/>
      <c r="E19" s="43"/>
      <c r="F19" s="24"/>
      <c r="G19" s="24"/>
      <c r="H19" s="24"/>
      <c r="I19" s="24"/>
      <c r="J19" s="24"/>
      <c r="K19" s="24"/>
      <c r="L19" s="24"/>
      <c r="M19" s="24"/>
      <c r="N19" s="24"/>
    </row>
    <row r="20" spans="1:14" s="2" customFormat="1" ht="14.25" customHeight="1" x14ac:dyDescent="0.3">
      <c r="A20" s="25"/>
      <c r="B20" s="29" t="s">
        <v>27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</row>
    <row r="21" spans="1:14" s="2" customFormat="1" ht="14.25" customHeight="1" x14ac:dyDescent="0.3">
      <c r="A21" s="25"/>
      <c r="B21" s="29" t="s">
        <v>28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</row>
    <row r="22" spans="1:14" s="2" customFormat="1" ht="14.25" customHeight="1" x14ac:dyDescent="0.3">
      <c r="A22" s="25"/>
      <c r="B22" s="29" t="s">
        <v>26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</row>
    <row r="23" spans="1:14" s="2" customFormat="1" ht="14.25" customHeight="1" x14ac:dyDescent="0.3">
      <c r="A23" s="25"/>
      <c r="B23" s="29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</row>
  </sheetData>
  <mergeCells count="19">
    <mergeCell ref="A8:N8"/>
    <mergeCell ref="A9:N9"/>
    <mergeCell ref="A10:N10"/>
    <mergeCell ref="A12:N12"/>
    <mergeCell ref="A1:N1"/>
    <mergeCell ref="C2:N2"/>
    <mergeCell ref="C3:L3"/>
    <mergeCell ref="A4:A5"/>
    <mergeCell ref="B4:B5"/>
    <mergeCell ref="C4:C5"/>
    <mergeCell ref="D4:D5"/>
    <mergeCell ref="E4:G4"/>
    <mergeCell ref="H4:J4"/>
    <mergeCell ref="K4:N4"/>
    <mergeCell ref="A13:N13"/>
    <mergeCell ref="A15:N15"/>
    <mergeCell ref="A16:B16"/>
    <mergeCell ref="B18:E18"/>
    <mergeCell ref="A19:E19"/>
  </mergeCells>
  <pageMargins left="0.51181102362204722" right="0.31496062992125984" top="0.74803149606299213" bottom="0.55118110236220474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revision>2</cp:revision>
  <cp:lastPrinted>2025-03-27T09:38:27Z</cp:lastPrinted>
  <dcterms:created xsi:type="dcterms:W3CDTF">2014-01-15T18:15:09Z</dcterms:created>
  <dcterms:modified xsi:type="dcterms:W3CDTF">2026-08-05T08:37:49Z</dcterms:modified>
</cp:coreProperties>
</file>