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2320" windowHeight="11835"/>
  </bookViews>
  <sheets>
    <sheet name="к-т вариации " sheetId="4" r:id="rId1"/>
  </sheets>
  <calcPr calcId="145621"/>
</workbook>
</file>

<file path=xl/calcChain.xml><?xml version="1.0" encoding="utf-8"?>
<calcChain xmlns="http://schemas.openxmlformats.org/spreadsheetml/2006/main">
  <c r="F7" i="4" l="1"/>
  <c r="E7" i="4"/>
  <c r="G7" i="4"/>
  <c r="P7" i="4" l="1"/>
  <c r="O7" i="4"/>
  <c r="N7" i="4"/>
  <c r="P6" i="4"/>
  <c r="O6" i="4"/>
  <c r="N6" i="4"/>
  <c r="O10" i="4" l="1"/>
  <c r="N10" i="4"/>
  <c r="P10" i="4"/>
  <c r="F29" i="4" l="1"/>
  <c r="E29" i="4"/>
  <c r="C29" i="4" l="1"/>
  <c r="C17" i="4"/>
  <c r="B29" i="4" l="1"/>
  <c r="B17" i="4"/>
  <c r="E19" i="4"/>
  <c r="E18" i="4"/>
  <c r="E17" i="4"/>
  <c r="D17" i="4"/>
  <c r="D18" i="4" s="1"/>
  <c r="D19" i="4" l="1"/>
  <c r="D29" i="4"/>
  <c r="G29" i="4" l="1"/>
  <c r="G30" i="4" s="1"/>
  <c r="D20" i="4" l="1"/>
  <c r="F18" i="4" l="1"/>
  <c r="I6" i="4"/>
  <c r="H6" i="4"/>
  <c r="J6" i="4" l="1"/>
  <c r="F19" i="4" l="1"/>
  <c r="F17" i="4" l="1"/>
  <c r="F20" i="4" s="1"/>
  <c r="G17" i="4" s="1"/>
</calcChain>
</file>

<file path=xl/sharedStrings.xml><?xml version="1.0" encoding="utf-8"?>
<sst xmlns="http://schemas.openxmlformats.org/spreadsheetml/2006/main" count="48" uniqueCount="38">
  <si>
    <t xml:space="preserve">Предмет закупки </t>
  </si>
  <si>
    <t>Количество товара, шт.</t>
  </si>
  <si>
    <t>Начальная цена единицы товара без  НДС, руб.</t>
  </si>
  <si>
    <t>Общая стоимость, руб.</t>
  </si>
  <si>
    <t xml:space="preserve">Средневзвешенная цена единицы товара, руб. без НДС </t>
  </si>
  <si>
    <t>Общая сумма</t>
  </si>
  <si>
    <t>Х</t>
  </si>
  <si>
    <t>№ КП</t>
  </si>
  <si>
    <t>№ п/п</t>
  </si>
  <si>
    <t>Наименование</t>
  </si>
  <si>
    <t>Источники информации, цена в руб. за шт.</t>
  </si>
  <si>
    <t>Среднее значение цены, руб.</t>
  </si>
  <si>
    <t>Коэффициент вариации V*, %</t>
  </si>
  <si>
    <t>Поставщик 1</t>
  </si>
  <si>
    <t>Поставщик 2</t>
  </si>
  <si>
    <t>Поставщик 3</t>
  </si>
  <si>
    <t>в том числе: цена без НДС, руб</t>
  </si>
  <si>
    <t>-</t>
  </si>
  <si>
    <t>НДС, руб.</t>
  </si>
  <si>
    <t>Количество товара</t>
  </si>
  <si>
    <t>Обоснование НМЦК</t>
  </si>
  <si>
    <t xml:space="preserve">Сведения о включенных в структуру начальной (максимальной) цены контракта расходах и платежах: стоимость товара, упаковки, маркировки, расходы на доставку товара до места поставки, подъем, разгрузку в помещение Заказчика, транспортные расходы, затраты, связанные с хранением, страхованием, уплатой таможенных пошлин, налогов, сборов и другие обязательные платежи. </t>
  </si>
  <si>
    <t>Заключение:  Коэффициент вариации V&lt;33%, значит в проведении дополнительного исследования ценовой информации, нет необходимости - совокупность цен принимается однородной.</t>
  </si>
  <si>
    <t>Расчет средневзвешенной цены</t>
  </si>
  <si>
    <t>В соответствии с п.9 Порядка НМЦК начальная цена единицы медицинского изделия (далее - НЦЕ), цена единицы медицинского изделия (далее - ЦЕМ) и (или) СРМ, и (или) СТО для медицинских изделий, не указанных в пунктах 2, 3 и 5 порядка НМЦК, устанавливается как средневзвешенное значение (либо не более средневзвешенной цены).</t>
  </si>
  <si>
    <t>НМЦК</t>
  </si>
  <si>
    <t>Начальная цена единицы товара без НДС, руб.</t>
  </si>
  <si>
    <t>Начальная цена единицы медицинского изделия (далее - НЦЕ), цена единицы медицинского изделия (далее - ЦЕМ) и (или) СРМ, и (или) СТО для медицинских изделий, не указанных в пунктах 2, 3 и 5 настоящего порядка, устанавливается как средневзвешенное значение (либо не более средневзвешенной цены).
Расчет начальной цены единицы медицинского изделия, цены единицы медицинского изделия, для которого в эксплуатационной документации производителя (изготовителя) не предусмотрено использование расходных материалов и проведение технического обслуживания в период гарантийного срока его эксплуатации,  осуществляется по формуле:</t>
  </si>
  <si>
    <t>где:
НЦЕ - начальная цена единицы медицинского изделия, без учета НДС;
ЦЕМ - цена единицы медицинского изделия, без учета НДС;
n - количество значений информации о цене единицы i-го медицинского изделия;
i - номер информации о цене;
цi - цена единицы i-го медицинского изделия, без учета НДС.</t>
  </si>
  <si>
    <t>В соответствии с п. 17 Порядка, расчет НМЦК, осуществляется по формуле:</t>
  </si>
  <si>
    <t xml:space="preserve">где:
n - количество позиций закупаемых медицинских изделий;
НЦЕi - начальная цена единицы i-й позиции медицинского изделия, определяемая в соответствии с настоящим порядком (по применимости);
НДС - налог на добавленную стоимость (если применимо для закупаемого медицинского изделия);
Vi - количество (объем) i-й позиции закупаемого медицинского изделия.
Исходя из вышеизложенного, начальную максимальную цену контракта принимаем  исходя из НЦЕ медизделий минимального представленного коммерческого предложения, которое не превышает средневзвешенную НЦЕ медизделия </t>
  </si>
  <si>
    <t>Средне квадратичное отклонение σ, руб.</t>
  </si>
  <si>
    <r>
      <rPr>
        <b/>
        <sz val="11"/>
        <color theme="1"/>
        <rFont val="Calibri"/>
        <family val="2"/>
        <charset val="204"/>
        <scheme val="minor"/>
      </rPr>
      <t>Метод определения НМЦК:</t>
    </r>
    <r>
      <rPr>
        <sz val="11"/>
        <color theme="1"/>
        <rFont val="Calibri"/>
        <family val="2"/>
        <charset val="204"/>
        <scheme val="minor"/>
      </rPr>
      <t xml:space="preserve">  в соответствии  с Приказом Минздрава России № 450н от 15.05.2020 г.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 (далее  - Порядок НМЦК)  при обосновании НМЦК использовались:
 Начальная цена единицы медицинского изделия (далее - НЦЕ), цена единицы медицинского изделия (далее - ЦЕМ) устанавливается как средневзвешенное значение (либо не более средневзвешенной цены) собранных заказчиком цен без учета НДС посредством использования одного или совокупности следующих методов:
а) метода сопоставимых рыночных цен (анализа рынка) в соответствии с частями 2 - 6 статьи 22 Закона о контрактной системе; 
б) на основе информации, содержащейся в реестре контрактов, подтверждающей исполнение участником (без учета правопреемства) в течение 3 лет до даты подачи заявки на участие в закупке 3 контрактов, исполненных без применения к такому участнику неустоек (штрафов, пеней).
 Применяем метод сопоставимых рыночных цен (анализа рынка) в соответствии с частями 2 - 6 статьи 22 Закона о контрактной системе.
Ответы на  запросы о предоставлении ценовой информации:
Поступило три коммерческих предложения которые были использованы в расчете НМЦК.</t>
    </r>
  </si>
  <si>
    <t>Начальная цена единицы товара с НДС, руб.</t>
  </si>
  <si>
    <t>шт.</t>
  </si>
  <si>
    <t>Каталка больничная</t>
  </si>
  <si>
    <t>Ед. изм.</t>
  </si>
  <si>
    <t>Объем закупки,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</si>
</sst>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52">
    <xf numFmtId="0" fontId="0" fillId="0" borderId="0" xfId="0"/>
    <xf numFmtId="164" fontId="3" fillId="0" borderId="1" xfId="2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4" fontId="3" fillId="0" borderId="2" xfId="2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3" fillId="0" borderId="0" xfId="1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1" xfId="0" applyFont="1" applyBorder="1"/>
    <xf numFmtId="0" fontId="6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 wrapText="1"/>
    </xf>
    <xf numFmtId="43" fontId="0" fillId="0" borderId="0" xfId="0" applyNumberFormat="1"/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11</xdr:row>
      <xdr:rowOff>57150</xdr:rowOff>
    </xdr:from>
    <xdr:to>
      <xdr:col>4</xdr:col>
      <xdr:colOff>411937</xdr:colOff>
      <xdr:row>12</xdr:row>
      <xdr:rowOff>31750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425" y="10401300"/>
          <a:ext cx="2667000" cy="717550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25</xdr:row>
      <xdr:rowOff>76200</xdr:rowOff>
    </xdr:from>
    <xdr:to>
      <xdr:col>4</xdr:col>
      <xdr:colOff>421462</xdr:colOff>
      <xdr:row>25</xdr:row>
      <xdr:rowOff>662964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0" y="16659225"/>
          <a:ext cx="3467100" cy="592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workbookViewId="0">
      <selection activeCell="L13" sqref="L13"/>
    </sheetView>
  </sheetViews>
  <sheetFormatPr defaultRowHeight="15" x14ac:dyDescent="0.25"/>
  <cols>
    <col min="1" max="1" width="5.85546875" customWidth="1"/>
    <col min="2" max="2" width="27.7109375" customWidth="1"/>
    <col min="3" max="3" width="6.42578125" customWidth="1"/>
    <col min="4" max="4" width="10.42578125" customWidth="1"/>
    <col min="5" max="5" width="13.7109375" customWidth="1"/>
    <col min="6" max="6" width="12.5703125" customWidth="1"/>
    <col min="7" max="7" width="13.85546875" customWidth="1"/>
    <col min="8" max="8" width="11.7109375" customWidth="1"/>
    <col min="9" max="9" width="10.140625" customWidth="1"/>
    <col min="10" max="10" width="14.5703125" bestFit="1" customWidth="1"/>
    <col min="14" max="16" width="15.7109375" hidden="1" customWidth="1"/>
  </cols>
  <sheetData>
    <row r="1" spans="1:16" ht="27.75" customHeight="1" x14ac:dyDescent="0.25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</row>
    <row r="2" spans="1:16" ht="259.5" customHeight="1" x14ac:dyDescent="0.25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</row>
    <row r="3" spans="1:16" ht="65.650000000000006" customHeight="1" x14ac:dyDescent="0.25">
      <c r="A3" s="31" t="s">
        <v>21</v>
      </c>
      <c r="B3" s="32"/>
      <c r="C3" s="32"/>
      <c r="D3" s="32"/>
      <c r="E3" s="32"/>
      <c r="F3" s="32"/>
      <c r="G3" s="32"/>
      <c r="H3" s="32"/>
      <c r="I3" s="32"/>
      <c r="J3" s="32"/>
    </row>
    <row r="4" spans="1:16" ht="35.1" customHeight="1" x14ac:dyDescent="0.25">
      <c r="A4" s="41" t="s">
        <v>8</v>
      </c>
      <c r="B4" s="41" t="s">
        <v>9</v>
      </c>
      <c r="C4" s="41" t="s">
        <v>36</v>
      </c>
      <c r="D4" s="41" t="s">
        <v>37</v>
      </c>
      <c r="E4" s="43" t="s">
        <v>10</v>
      </c>
      <c r="F4" s="44"/>
      <c r="G4" s="45"/>
      <c r="H4" s="41" t="s">
        <v>31</v>
      </c>
      <c r="I4" s="40" t="s">
        <v>11</v>
      </c>
      <c r="J4" s="40" t="s">
        <v>12</v>
      </c>
    </row>
    <row r="5" spans="1:16" ht="25.9" customHeight="1" x14ac:dyDescent="0.25">
      <c r="A5" s="41"/>
      <c r="B5" s="41"/>
      <c r="C5" s="41"/>
      <c r="D5" s="41"/>
      <c r="E5" s="2" t="s">
        <v>13</v>
      </c>
      <c r="F5" s="2" t="s">
        <v>14</v>
      </c>
      <c r="G5" s="2" t="s">
        <v>15</v>
      </c>
      <c r="H5" s="41"/>
      <c r="I5" s="40"/>
      <c r="J5" s="40"/>
    </row>
    <row r="6" spans="1:16" ht="102" customHeight="1" x14ac:dyDescent="0.25">
      <c r="A6" s="36">
        <v>1</v>
      </c>
      <c r="B6" s="27" t="s">
        <v>35</v>
      </c>
      <c r="C6" s="16" t="s">
        <v>34</v>
      </c>
      <c r="D6" s="28">
        <v>1</v>
      </c>
      <c r="E6" s="3">
        <v>137700</v>
      </c>
      <c r="F6" s="3">
        <v>139690</v>
      </c>
      <c r="G6" s="3">
        <v>138200</v>
      </c>
      <c r="H6" s="5">
        <f>STDEV(E6:G6)</f>
        <v>1035.2294431670691</v>
      </c>
      <c r="I6" s="4">
        <f>ROUND(AVERAGE(E6:G6),2)</f>
        <v>138530</v>
      </c>
      <c r="J6" s="4">
        <f>H6/I6*100</f>
        <v>0.74729621249337264</v>
      </c>
      <c r="N6" s="26">
        <f>D6*E6</f>
        <v>137700</v>
      </c>
      <c r="O6" s="26">
        <f>D6*F6</f>
        <v>139690</v>
      </c>
      <c r="P6" s="26">
        <f>G6*D6</f>
        <v>138200</v>
      </c>
    </row>
    <row r="7" spans="1:16" x14ac:dyDescent="0.25">
      <c r="A7" s="37"/>
      <c r="B7" s="14" t="s">
        <v>16</v>
      </c>
      <c r="C7" s="14"/>
      <c r="D7" s="14"/>
      <c r="E7" s="1">
        <f>E6-E8</f>
        <v>137700</v>
      </c>
      <c r="F7" s="1">
        <f>F6-F8</f>
        <v>139690</v>
      </c>
      <c r="G7" s="1">
        <f>G6-G8</f>
        <v>138200</v>
      </c>
      <c r="H7" s="5" t="s">
        <v>17</v>
      </c>
      <c r="I7" s="5" t="s">
        <v>17</v>
      </c>
      <c r="J7" s="5" t="s">
        <v>17</v>
      </c>
      <c r="N7" s="30">
        <f>E6/E7-1</f>
        <v>0</v>
      </c>
      <c r="O7" s="30">
        <f>F6/F7-1</f>
        <v>0</v>
      </c>
      <c r="P7" s="30">
        <f>G6/G7-1</f>
        <v>0</v>
      </c>
    </row>
    <row r="8" spans="1:16" x14ac:dyDescent="0.25">
      <c r="A8" s="38"/>
      <c r="B8" s="14" t="s">
        <v>18</v>
      </c>
      <c r="C8" s="14"/>
      <c r="D8" s="14"/>
      <c r="E8" s="1">
        <v>0</v>
      </c>
      <c r="F8" s="1">
        <v>0</v>
      </c>
      <c r="G8" s="1">
        <v>0</v>
      </c>
      <c r="H8" s="5" t="s">
        <v>17</v>
      </c>
      <c r="I8" s="5" t="s">
        <v>17</v>
      </c>
      <c r="J8" s="5" t="s">
        <v>17</v>
      </c>
    </row>
    <row r="9" spans="1:16" ht="14.45" x14ac:dyDescent="0.3">
      <c r="A9" s="9"/>
      <c r="B9" s="9"/>
      <c r="C9" s="9"/>
      <c r="D9" s="9"/>
      <c r="E9" s="10"/>
      <c r="F9" s="10"/>
      <c r="G9" s="10"/>
      <c r="H9" s="11"/>
      <c r="I9" s="11"/>
      <c r="J9" s="11"/>
    </row>
    <row r="10" spans="1:16" ht="30" customHeight="1" x14ac:dyDescent="0.25">
      <c r="A10" s="31" t="s">
        <v>22</v>
      </c>
      <c r="B10" s="32"/>
      <c r="C10" s="32"/>
      <c r="D10" s="32"/>
      <c r="E10" s="32"/>
      <c r="F10" s="32"/>
      <c r="G10" s="32"/>
      <c r="H10" s="32"/>
      <c r="I10" s="32"/>
      <c r="J10" s="32"/>
      <c r="N10" s="29" t="e">
        <f>N6+#REF!+#REF!+#REF!+#REF!+#REF!+#REF!</f>
        <v>#REF!</v>
      </c>
      <c r="O10" s="29" t="e">
        <f>O6+#REF!+#REF!+#REF!+#REF!+#REF!+#REF!</f>
        <v>#REF!</v>
      </c>
      <c r="P10" s="29" t="e">
        <f>P6+#REF!+#REF!+#REF!+#REF!+#REF!+#REF!</f>
        <v>#REF!</v>
      </c>
    </row>
    <row r="11" spans="1:16" ht="124.7" customHeight="1" x14ac:dyDescent="0.25">
      <c r="A11" s="31" t="s">
        <v>27</v>
      </c>
      <c r="B11" s="32"/>
      <c r="C11" s="32"/>
      <c r="D11" s="32"/>
      <c r="E11" s="32"/>
      <c r="F11" s="32"/>
      <c r="G11" s="32"/>
      <c r="H11" s="32"/>
      <c r="I11" s="32"/>
      <c r="J11" s="32"/>
      <c r="P11" s="8"/>
    </row>
    <row r="12" spans="1:16" ht="58.5" customHeigh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P12" s="8"/>
    </row>
    <row r="13" spans="1:16" ht="58.5" customHeight="1" x14ac:dyDescent="0.25">
      <c r="A13" s="31" t="s">
        <v>28</v>
      </c>
      <c r="B13" s="31"/>
      <c r="C13" s="31"/>
      <c r="D13" s="31"/>
      <c r="E13" s="31"/>
      <c r="F13" s="31"/>
      <c r="G13" s="31"/>
      <c r="H13" s="31"/>
      <c r="I13" s="31"/>
      <c r="J13" s="31"/>
      <c r="P13" s="8"/>
    </row>
    <row r="14" spans="1:16" ht="20.85" customHeight="1" x14ac:dyDescent="0.25">
      <c r="A14" s="34" t="s">
        <v>23</v>
      </c>
      <c r="B14" s="35"/>
      <c r="C14" s="35"/>
      <c r="D14" s="35"/>
      <c r="E14" s="35"/>
      <c r="F14" s="35"/>
      <c r="G14" s="35"/>
      <c r="H14" s="35"/>
      <c r="I14" s="35"/>
      <c r="J14" s="35"/>
    </row>
    <row r="16" spans="1:16" ht="63.75" x14ac:dyDescent="0.25">
      <c r="A16" s="12" t="s">
        <v>7</v>
      </c>
      <c r="B16" s="12" t="s">
        <v>0</v>
      </c>
      <c r="C16" s="21" t="s">
        <v>36</v>
      </c>
      <c r="D16" s="12" t="s">
        <v>19</v>
      </c>
      <c r="E16" s="12" t="s">
        <v>2</v>
      </c>
      <c r="F16" s="12" t="s">
        <v>3</v>
      </c>
      <c r="G16" s="12" t="s">
        <v>4</v>
      </c>
    </row>
    <row r="17" spans="1:10" ht="31.7" customHeight="1" x14ac:dyDescent="0.25">
      <c r="A17" s="13">
        <v>1</v>
      </c>
      <c r="B17" s="49" t="str">
        <f>B6</f>
        <v>Каталка больничная</v>
      </c>
      <c r="C17" s="41" t="str">
        <f>C6</f>
        <v>шт.</v>
      </c>
      <c r="D17" s="13">
        <f>D6</f>
        <v>1</v>
      </c>
      <c r="E17" s="15">
        <f>E7</f>
        <v>137700</v>
      </c>
      <c r="F17" s="15">
        <f>D17*E17</f>
        <v>137700</v>
      </c>
      <c r="G17" s="33">
        <f>F20/D20</f>
        <v>138530</v>
      </c>
    </row>
    <row r="18" spans="1:10" ht="26.45" customHeight="1" x14ac:dyDescent="0.25">
      <c r="A18" s="13">
        <v>2</v>
      </c>
      <c r="B18" s="50"/>
      <c r="C18" s="41"/>
      <c r="D18" s="13">
        <f>D17</f>
        <v>1</v>
      </c>
      <c r="E18" s="15">
        <f>F7</f>
        <v>139690</v>
      </c>
      <c r="F18" s="15">
        <f>D18*E18</f>
        <v>139690</v>
      </c>
      <c r="G18" s="33"/>
    </row>
    <row r="19" spans="1:10" ht="35.1" customHeight="1" x14ac:dyDescent="0.25">
      <c r="A19" s="13">
        <v>3</v>
      </c>
      <c r="B19" s="51"/>
      <c r="C19" s="41"/>
      <c r="D19" s="13">
        <f>D17</f>
        <v>1</v>
      </c>
      <c r="E19" s="15">
        <f>G7</f>
        <v>138200</v>
      </c>
      <c r="F19" s="15">
        <f>D19*E19</f>
        <v>138200</v>
      </c>
      <c r="G19" s="33"/>
    </row>
    <row r="20" spans="1:10" ht="18" customHeight="1" x14ac:dyDescent="0.25">
      <c r="A20" s="46" t="s">
        <v>5</v>
      </c>
      <c r="B20" s="46"/>
      <c r="C20" s="19"/>
      <c r="D20" s="13">
        <f>SUM(D17:D19)</f>
        <v>3</v>
      </c>
      <c r="E20" s="13" t="s">
        <v>6</v>
      </c>
      <c r="F20" s="15">
        <f>SUM(F17:F19)</f>
        <v>415590</v>
      </c>
      <c r="G20" s="15"/>
    </row>
    <row r="21" spans="1:10" x14ac:dyDescent="0.25">
      <c r="A21" s="23"/>
      <c r="B21" s="23"/>
      <c r="C21" s="24"/>
      <c r="D21" s="23"/>
      <c r="E21" s="23"/>
      <c r="F21" s="25"/>
      <c r="G21" s="25"/>
    </row>
    <row r="22" spans="1:10" ht="14.45" hidden="1" x14ac:dyDescent="0.3"/>
    <row r="23" spans="1:10" ht="45.6" customHeight="1" x14ac:dyDescent="0.25">
      <c r="A23" s="31" t="s">
        <v>24</v>
      </c>
      <c r="B23" s="31"/>
      <c r="C23" s="31"/>
      <c r="D23" s="31"/>
      <c r="E23" s="31"/>
      <c r="F23" s="31"/>
      <c r="G23" s="31"/>
      <c r="H23" s="31"/>
      <c r="I23" s="31"/>
      <c r="J23" s="31"/>
    </row>
    <row r="25" spans="1:10" x14ac:dyDescent="0.25">
      <c r="A25" s="32" t="s">
        <v>29</v>
      </c>
      <c r="B25" s="32"/>
      <c r="C25" s="32"/>
      <c r="D25" s="32"/>
      <c r="E25" s="32"/>
      <c r="F25" s="32"/>
      <c r="G25" s="32"/>
      <c r="H25" s="32"/>
      <c r="I25" s="32"/>
      <c r="J25" s="32"/>
    </row>
    <row r="26" spans="1:10" ht="54.2" customHeight="1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</row>
    <row r="27" spans="1:10" ht="121.5" customHeight="1" x14ac:dyDescent="0.25">
      <c r="A27" s="31" t="s">
        <v>30</v>
      </c>
      <c r="B27" s="31"/>
      <c r="C27" s="31"/>
      <c r="D27" s="31"/>
      <c r="E27" s="31"/>
      <c r="F27" s="31"/>
      <c r="G27" s="31"/>
      <c r="H27" s="31"/>
      <c r="I27" s="31"/>
      <c r="J27" s="31"/>
    </row>
    <row r="28" spans="1:10" ht="51" x14ac:dyDescent="0.25">
      <c r="A28" s="19" t="s">
        <v>8</v>
      </c>
      <c r="B28" s="13" t="s">
        <v>0</v>
      </c>
      <c r="C28" s="14" t="s">
        <v>36</v>
      </c>
      <c r="D28" s="13" t="s">
        <v>1</v>
      </c>
      <c r="E28" s="13" t="s">
        <v>26</v>
      </c>
      <c r="F28" s="13" t="s">
        <v>33</v>
      </c>
      <c r="G28" s="46" t="s">
        <v>3</v>
      </c>
      <c r="H28" s="46"/>
    </row>
    <row r="29" spans="1:10" ht="63.75" customHeight="1" x14ac:dyDescent="0.25">
      <c r="A29" s="19">
        <v>1</v>
      </c>
      <c r="B29" s="22" t="str">
        <f>B6</f>
        <v>Каталка больничная</v>
      </c>
      <c r="C29" s="19" t="str">
        <f>C6</f>
        <v>шт.</v>
      </c>
      <c r="D29" s="19">
        <f>D6</f>
        <v>1</v>
      </c>
      <c r="E29" s="20">
        <f>E7</f>
        <v>137700</v>
      </c>
      <c r="F29" s="20">
        <f>E6</f>
        <v>137700</v>
      </c>
      <c r="G29" s="47">
        <f t="shared" ref="G29" si="0">D29*F29</f>
        <v>137700</v>
      </c>
      <c r="H29" s="47"/>
      <c r="J29" s="26"/>
    </row>
    <row r="30" spans="1:10" x14ac:dyDescent="0.25">
      <c r="A30" s="17"/>
      <c r="B30" s="18" t="s">
        <v>25</v>
      </c>
      <c r="C30" s="17"/>
      <c r="D30" s="17"/>
      <c r="E30" s="17"/>
      <c r="F30" s="17"/>
      <c r="G30" s="48">
        <f>SUM(G29:H29)</f>
        <v>137700</v>
      </c>
      <c r="H30" s="48"/>
      <c r="J30" s="26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</row>
  </sheetData>
  <mergeCells count="28">
    <mergeCell ref="A32:J32"/>
    <mergeCell ref="B4:B5"/>
    <mergeCell ref="C4:C5"/>
    <mergeCell ref="D4:D5"/>
    <mergeCell ref="E4:G4"/>
    <mergeCell ref="H4:H5"/>
    <mergeCell ref="A25:J25"/>
    <mergeCell ref="A26:J26"/>
    <mergeCell ref="A23:J23"/>
    <mergeCell ref="A27:J27"/>
    <mergeCell ref="G28:H28"/>
    <mergeCell ref="G29:H29"/>
    <mergeCell ref="G30:H30"/>
    <mergeCell ref="B17:B19"/>
    <mergeCell ref="A20:B20"/>
    <mergeCell ref="C17:C19"/>
    <mergeCell ref="A6:A8"/>
    <mergeCell ref="A1:J1"/>
    <mergeCell ref="A3:J3"/>
    <mergeCell ref="I4:I5"/>
    <mergeCell ref="J4:J5"/>
    <mergeCell ref="A2:J2"/>
    <mergeCell ref="A4:A5"/>
    <mergeCell ref="A13:J13"/>
    <mergeCell ref="A10:J10"/>
    <mergeCell ref="A11:J11"/>
    <mergeCell ref="G17:G19"/>
    <mergeCell ref="A14:J14"/>
  </mergeCells>
  <pageMargins left="0.7" right="0.7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к-т вариации </vt:lpstr>
    </vt:vector>
  </TitlesOfParts>
  <Company>ФГБУ РМНПЦ Росплазма ФМБА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Казанцев Павел Валериевич</dc:creator>
  <cp:lastModifiedBy>Шиврина Елена Николаевна</cp:lastModifiedBy>
  <cp:lastPrinted>2024-09-26T07:56:44Z</cp:lastPrinted>
  <dcterms:created xsi:type="dcterms:W3CDTF">2020-09-18T12:17:46Z</dcterms:created>
  <dcterms:modified xsi:type="dcterms:W3CDTF">2026-05-26T12:58:01Z</dcterms:modified>
</cp:coreProperties>
</file>