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80" windowHeight="12225"/>
  </bookViews>
  <sheets>
    <sheet name="АУКЦИОН" sheetId="1" r:id="rId1"/>
  </sheets>
  <definedNames>
    <definedName name="_xlnm.Print_Titles" localSheetId="0">АУКЦИОН!$5:$7</definedName>
    <definedName name="_xlnm.Print_Area" localSheetId="0">АУКЦИОН!$A$1:$N$15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 l="1"/>
  <c r="I8" i="1" l="1"/>
  <c r="J8" i="1" l="1"/>
  <c r="K8" i="1" s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<sst xmlns="http://schemas.openxmlformats.org/spreadsheetml/2006/main" count="25" uniqueCount="25">
  <si>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</si>
  <si>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 п/п</t>
  </si>
  <si>
    <t>Ед. изм</t>
  </si>
  <si>
    <t>Кол-во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</si>
  <si>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</si>
  <si>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</si>
  <si>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</si>
  <si>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</si>
  <si>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</si>
  <si>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</si>
  <si>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</si>
  <si>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</si>
  <si>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</si>
  <si>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Коммерческие предложения (общедоступная информация изучения рынка) (руб./ед.изм.)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</si>
  <si>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</si>
  <si>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штука</t>
  </si>
  <si>
    <t>Наименование объекта закупки</t>
  </si>
  <si>
    <t>на поставку телевизора</t>
  </si>
  <si>
    <t xml:space="preserve">Телевизор </t>
  </si>
  <si>
    <t xml:space="preserve">КП № 1                                </t>
  </si>
  <si>
    <t xml:space="preserve">КП № 2                                </t>
  </si>
  <si>
    <t xml:space="preserve">КП № 3                                </t>
  </si>
  <si>
    <t xml:space="preserve">В соответствии с ч. 2 ст. 72, ст.158, 162 Бюджетного Кодекса РФ, Приказом Министерства финансов Российской Федерации от 31.08.2018 № 186н "О требованиях к составлению и утверждению плана финансово-хозяйственной деятельности государственного (муниципального) учреждения",  Планом финансово-хозяйственной деятельности учреждения установлена сумма финансирования 61 051,33 руб. </t>
  </si>
  <si>
    <r>
      <rPr>
        <sz val="8"/>
        <rFont val="Times New Roman"/>
        <family val="1"/>
        <charset val="204"/>
      </rPr>
      <t>Частью 2 статьи 22 Федерального закона № 44 –ФЗ «О контрактной системе в сфере закупок товаров, работ, услуг для обеспечения государственных и муниципальных нужд» (далее – Федеральный закон № 44-ФЗ) предусмотрено, что метод сопоставимых рыночных цен (анализа рынка) заключается в установлении начальной (максимальной) цены контракта, цены контракта, заключаемого с единственным поставщиком (подрядчиком, исполнителем),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
Частью 6 статьи 22 Федерального закона № 44 –ФЗ установлено, что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
Согласно части 25 статьи 22 Федерального закона № 44-ФЗ для целей осуществления закупок товаров, работ, услуг, в отношении которых установлены предусмотренные пунктом 1 части 2 статьи 14 Федерального закона № 44-ФЗ запрет, ограничение или преимущество, Правительство Российской Федерации устанавливает особенности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в том числе товаров, поставляемых при выполнении закупаемых работ, оказании закупаемых услуг, начальной цены единицы работы, услуги (далее- НМЦК) на основе функциональных, технических и качественных характеристик, эксплуатационных характеристик товаров российского происхождения, работ, услуг, соответственно выполняемых, оказываемых российскими лицами.
Так, подпунктом «в» пункта 7 постановления Правительства Российской Федерации от 23.12.2024 г. N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ПП РФ № 1875) при определении НМЦК для осуществления закупки, объект закупки которой включает товары, указанные в приложении N 1 и (или) приложении N 2 ПП РФ № 1875 установлено, что при определении идентичности и однородности товаров подлежат учету исключительно товары, происходящие из государств - членов ЕАЭС.
В реестре российской промышленной продукции отсутствует товар с характеристиками, соответствующими потребности Заказчика.
Таким образом, особенности, предусмотренные подпунктом «в» пункта 7 ПП РФ № 1875 не применяются на основании абзаца 6 пп. «г» п. 7 ПП РФ № 1875 в котором предусмотрено, что особенности, предусмотренные подпунктом «в» пункта 7 ПП РФ № 1875, не применяются, если в реестре российской промышленной продукции отсутствуют указанные в позициях 1 - 433 приложения N 2 к ПП РФ № 1875 товары с характеристиками, соответствующими потребности заказчика.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В связи с тем, что в реестре российской промышленной продукции отсутствует товар с характеристиками, соответствующими потребности Заказчика, Заказчиком в описании объекта закупки использовались характеристики товара, потребность в котором имеется у Заказчика и который отсутствует в реестре российской промышленной продукции. (Уведомление об отсутствии закупаемого товара в реестре российской промышленной продукции №  1875/2/2026-05-26/613043 (прикреплено отдельным документом)).</t>
    </r>
  </si>
  <si>
    <t>Используемый метод определения НМЦК : иной метод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</si>
</sst>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center"/>
    </xf>
    <xf numFmtId="4" fontId="10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7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9" fillId="0" borderId="3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4" fontId="21" fillId="0" borderId="0" xfId="0" applyNumberFormat="1" applyFont="1" applyFill="1" applyBorder="1" applyAlignment="1">
      <alignment horizontal="left" vertical="center" wrapText="1"/>
    </xf>
    <xf numFmtId="4" fontId="21" fillId="0" borderId="0" xfId="0" applyNumberFormat="1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5</xdr:row>
      <xdr:rowOff>945906</xdr:rowOff>
    </xdr:from>
    <xdr:to>
      <xdr:col>10</xdr:col>
      <xdr:colOff>942975</xdr:colOff>
      <xdr:row>6</xdr:row>
      <xdr:rowOff>174381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38717" y="2565156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86458</xdr:colOff>
      <xdr:row>6</xdr:row>
      <xdr:rowOff>140677</xdr:rowOff>
    </xdr:from>
    <xdr:to>
      <xdr:col>11</xdr:col>
      <xdr:colOff>1572358</xdr:colOff>
      <xdr:row>6</xdr:row>
      <xdr:rowOff>502627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68150" y="2807677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402980</xdr:colOff>
      <xdr:row>5</xdr:row>
      <xdr:rowOff>970085</xdr:rowOff>
    </xdr:from>
    <xdr:to>
      <xdr:col>11</xdr:col>
      <xdr:colOff>555380</xdr:colOff>
      <xdr:row>6</xdr:row>
      <xdr:rowOff>150935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84672" y="258933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7327</xdr:colOff>
      <xdr:row>5</xdr:row>
      <xdr:rowOff>505558</xdr:rowOff>
    </xdr:from>
    <xdr:to>
      <xdr:col>9</xdr:col>
      <xdr:colOff>1007452</xdr:colOff>
      <xdr:row>5</xdr:row>
      <xdr:rowOff>905608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10750" y="2124808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1"/>
  <sheetViews>
    <sheetView tabSelected="1" zoomScale="85" zoomScaleNormal="85" zoomScaleSheetLayoutView="100" workbookViewId="0">
      <selection activeCell="L10" sqref="L10"/>
    </sheetView>
  </sheetViews>
  <sheetFormatPr defaultColWidth="9.140625" defaultRowHeight="12.75" x14ac:dyDescent="0.2"/>
  <cols>
    <col min="1" max="1" width="5" style="2" customWidth="1"/>
    <col min="2" max="2" width="28.140625" style="2" customWidth="1"/>
    <col min="3" max="3" width="10.5703125" style="2" customWidth="1"/>
    <col min="4" max="4" width="8.140625" style="2" customWidth="1"/>
    <col min="5" max="7" width="13.7109375" style="2" customWidth="1"/>
    <col min="8" max="8" width="4.7109375" style="2" customWidth="1"/>
    <col min="9" max="9" width="14.7109375" style="2" customWidth="1"/>
    <col min="10" max="10" width="15.42578125" style="2" customWidth="1"/>
    <col min="11" max="11" width="14.28515625" style="2" customWidth="1"/>
    <col min="12" max="12" width="24.42578125" style="2" customWidth="1"/>
    <col min="13" max="13" width="8.28515625" style="2" customWidth="1"/>
    <col min="14" max="14" width="18.85546875" style="2" hidden="1" customWidth="1"/>
    <col min="15" max="17" width="9.140625" style="2"/>
    <col min="18" max="18" width="13.42578125" style="2" customWidth="1"/>
    <col min="19" max="19" width="9.140625" style="2"/>
    <col min="20" max="20" width="11.140625" style="2" customWidth="1"/>
    <col min="21" max="21" width="9.140625" style="2"/>
    <col min="22" max="22" width="12" style="2" customWidth="1"/>
    <col min="23" max="16384" width="9.140625" style="2"/>
  </cols>
  <sheetData>
    <row r="1" spans="1:15" s="1" customFormat="1" ht="20.2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1" customFormat="1" ht="25.5" customHeight="1" x14ac:dyDescent="0.3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s="1" customFormat="1" ht="15.75" customHeigh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1" customFormat="1" ht="19.5" customHeight="1" x14ac:dyDescent="0.3">
      <c r="A4" s="21"/>
      <c r="B4" s="58" t="s">
        <v>24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5" ht="46.5" customHeight="1" x14ac:dyDescent="0.2">
      <c r="A5" s="50" t="s">
        <v>1</v>
      </c>
      <c r="B5" s="50" t="s">
        <v>16</v>
      </c>
      <c r="C5" s="51" t="s">
        <v>2</v>
      </c>
      <c r="D5" s="51" t="s">
        <v>3</v>
      </c>
      <c r="E5" s="53" t="s">
        <v>13</v>
      </c>
      <c r="F5" s="54"/>
      <c r="G5" s="54"/>
      <c r="H5" s="55" t="s">
        <v>4</v>
      </c>
      <c r="I5" s="59" t="s">
        <v>11</v>
      </c>
      <c r="J5" s="59"/>
      <c r="K5" s="59"/>
      <c r="L5" s="60" t="s">
        <v>10</v>
      </c>
      <c r="M5" s="60"/>
      <c r="N5" s="60"/>
    </row>
    <row r="6" spans="1:15" ht="82.5" customHeight="1" x14ac:dyDescent="0.2">
      <c r="A6" s="50"/>
      <c r="B6" s="51"/>
      <c r="C6" s="52"/>
      <c r="D6" s="52"/>
      <c r="E6" s="42" t="s">
        <v>19</v>
      </c>
      <c r="F6" s="42" t="s">
        <v>20</v>
      </c>
      <c r="G6" s="42" t="s">
        <v>21</v>
      </c>
      <c r="H6" s="56"/>
      <c r="I6" s="43" t="s">
        <v>5</v>
      </c>
      <c r="J6" s="43" t="s">
        <v>6</v>
      </c>
      <c r="K6" s="43" t="s">
        <v>7</v>
      </c>
      <c r="L6" s="61" t="s">
        <v>12</v>
      </c>
      <c r="M6" s="61"/>
      <c r="N6" s="61"/>
      <c r="O6" s="25"/>
    </row>
    <row r="7" spans="1:15" ht="36" customHeight="1" x14ac:dyDescent="0.2">
      <c r="A7" s="50"/>
      <c r="B7" s="51"/>
      <c r="C7" s="52"/>
      <c r="D7" s="52"/>
      <c r="E7" s="42"/>
      <c r="F7" s="42"/>
      <c r="G7" s="42"/>
      <c r="H7" s="57"/>
      <c r="I7" s="44"/>
      <c r="J7" s="44"/>
      <c r="K7" s="44"/>
      <c r="L7" s="61"/>
      <c r="M7" s="61"/>
      <c r="N7" s="61"/>
      <c r="O7" s="25"/>
    </row>
    <row r="8" spans="1:15" s="14" customFormat="1" ht="27.95" customHeight="1" x14ac:dyDescent="0.25">
      <c r="A8" s="35">
        <v>1</v>
      </c>
      <c r="B8" s="37" t="s">
        <v>18</v>
      </c>
      <c r="C8" s="32" t="s">
        <v>15</v>
      </c>
      <c r="D8" s="33">
        <v>1</v>
      </c>
      <c r="E8" s="34">
        <v>63065</v>
      </c>
      <c r="F8" s="34">
        <v>53990</v>
      </c>
      <c r="G8" s="34">
        <v>66099</v>
      </c>
      <c r="H8" s="16" t="s">
        <v>8</v>
      </c>
      <c r="I8" s="16">
        <f t="shared" ref="I8" si="0">AVERAGE(E8:G8)</f>
        <v>61051.333333333336</v>
      </c>
      <c r="J8" s="19">
        <f t="shared" ref="J8" si="1">SQRT(((SUM((POWER(F8-I8,2)),(POWER(E8-I8,2)),(POWER(G8-I8,2)))/(3-1))))</f>
        <v>6300.6436443694647</v>
      </c>
      <c r="K8" s="38">
        <f t="shared" ref="K8" si="2">J8/I8*100</f>
        <v>10.320239215691927</v>
      </c>
      <c r="L8" s="47">
        <f t="shared" ref="L8" si="3">((D8/3)*(SUM(E8:G8)))</f>
        <v>61051.333333333328</v>
      </c>
      <c r="M8" s="47"/>
      <c r="N8" s="47"/>
      <c r="O8" s="36"/>
    </row>
    <row r="9" spans="1:15" s="3" customFormat="1" ht="20.100000000000001" customHeight="1" x14ac:dyDescent="0.25">
      <c r="A9" s="26"/>
      <c r="B9" s="27"/>
      <c r="C9" s="26"/>
      <c r="D9" s="26"/>
      <c r="E9" s="28"/>
      <c r="F9" s="28"/>
      <c r="G9" s="28"/>
      <c r="H9" s="29"/>
      <c r="I9" s="30"/>
      <c r="J9" s="31"/>
      <c r="K9" s="31"/>
      <c r="L9" s="48">
        <f>SUM(L8:L8)</f>
        <v>61051.333333333328</v>
      </c>
      <c r="M9" s="48"/>
      <c r="N9" s="48"/>
      <c r="O9" s="17"/>
    </row>
    <row r="10" spans="1:15" s="18" customFormat="1" ht="15.75" x14ac:dyDescent="0.25">
      <c r="B10" s="23"/>
      <c r="C10" s="23"/>
      <c r="D10" s="23"/>
      <c r="E10" s="23"/>
      <c r="F10" s="23"/>
      <c r="G10" s="23"/>
      <c r="H10" s="23"/>
      <c r="J10" s="23"/>
      <c r="K10" s="23"/>
      <c r="L10" s="23" t="s">
        <v>9</v>
      </c>
      <c r="M10" s="23"/>
      <c r="N10" s="24"/>
    </row>
    <row r="11" spans="1:15" s="4" customFormat="1" ht="75.75" customHeight="1" x14ac:dyDescent="0.25">
      <c r="A11" s="41" t="s">
        <v>22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5" s="18" customFormat="1" ht="17.25" customHeight="1" x14ac:dyDescent="0.25">
      <c r="A12" s="40"/>
      <c r="B12" s="40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5" s="18" customFormat="1" ht="240.75" customHeight="1" x14ac:dyDescent="0.25">
      <c r="A13" s="45" t="s">
        <v>23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5" s="18" customFormat="1" ht="15.7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5" s="25" customFormat="1" ht="39.75" customHeight="1" x14ac:dyDescent="0.2">
      <c r="A15" s="39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0" customFormat="1" ht="15.75" x14ac:dyDescent="0.25">
      <c r="A18" s="6"/>
      <c r="B18" s="6"/>
      <c r="C18" s="6"/>
      <c r="D18" s="7"/>
      <c r="E18" s="8"/>
      <c r="F18" s="9"/>
      <c r="G18" s="9"/>
    </row>
    <row r="19" spans="1:14" s="12" customFormat="1" ht="18.7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4" s="12" customFormat="1" ht="18.7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s="1" customFormat="1" ht="18.75" x14ac:dyDescent="0.3">
      <c r="A21" s="11"/>
      <c r="B21" s="11"/>
      <c r="C21" s="11"/>
      <c r="D21" s="13"/>
      <c r="E21" s="13"/>
      <c r="F21" s="13"/>
      <c r="G21" s="13"/>
      <c r="H21" s="13"/>
      <c r="I21" s="13"/>
      <c r="J21" s="13"/>
      <c r="N21" s="15"/>
    </row>
  </sheetData>
  <mergeCells count="24">
    <mergeCell ref="A1:N1"/>
    <mergeCell ref="A2:N2"/>
    <mergeCell ref="A5:A7"/>
    <mergeCell ref="B5:B7"/>
    <mergeCell ref="C5:C7"/>
    <mergeCell ref="D5:D7"/>
    <mergeCell ref="E5:G5"/>
    <mergeCell ref="H5:H7"/>
    <mergeCell ref="B4:N4"/>
    <mergeCell ref="I5:K5"/>
    <mergeCell ref="L5:N5"/>
    <mergeCell ref="L6:N7"/>
    <mergeCell ref="A15:N15"/>
    <mergeCell ref="A12:B12"/>
    <mergeCell ref="A11:N11"/>
    <mergeCell ref="E6:E7"/>
    <mergeCell ref="F6:F7"/>
    <mergeCell ref="G6:G7"/>
    <mergeCell ref="I6:I7"/>
    <mergeCell ref="J6:J7"/>
    <mergeCell ref="K6:K7"/>
    <mergeCell ref="A13:N13"/>
    <mergeCell ref="L8:N8"/>
    <mergeCell ref="L9:N9"/>
  </mergeCells>
  <pageMargins left="0.19685039370078741" right="0.19685039370078741" top="1.1811023622047245" bottom="0.39370078740157483" header="0.23622047244094491" footer="0.23622047244094491"/>
  <pageSetup paperSize="9" scale="5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Поденная Ольга Андреевна</cp:lastModifiedBy>
  <cp:lastPrinted>2025-04-16T09:39:40Z</cp:lastPrinted>
  <dcterms:created xsi:type="dcterms:W3CDTF">2022-03-03T07:31:44Z</dcterms:created>
  <dcterms:modified xsi:type="dcterms:W3CDTF">2026-05-27T07:21:17Z</dcterms:modified>
</cp:coreProperties>
</file>