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0" i="8"/>
  <c r="L18"/>
  <c r="M18" s="1"/>
  <c r="N18" s="1"/>
  <c r="O18" s="1"/>
  <c r="J18"/>
  <c r="K18" s="1"/>
  <c r="I18"/>
  <c r="L13"/>
  <c r="M13" s="1"/>
  <c r="N13" s="1"/>
  <c r="O13" s="1"/>
  <c r="J13"/>
  <c r="I13"/>
  <c r="L12"/>
  <c r="M12" s="1"/>
  <c r="N12" s="1"/>
  <c r="O12" s="1"/>
  <c r="J12"/>
  <c r="I12"/>
  <c r="L11"/>
  <c r="M11" s="1"/>
  <c r="N11" s="1"/>
  <c r="O11" s="1"/>
  <c r="J11"/>
  <c r="I11"/>
  <c r="L10"/>
  <c r="M10" s="1"/>
  <c r="N10" s="1"/>
  <c r="O10" s="1"/>
  <c r="J10"/>
  <c r="I10"/>
  <c r="L9"/>
  <c r="M9" s="1"/>
  <c r="N9" s="1"/>
  <c r="O9" s="1"/>
  <c r="J9"/>
  <c r="I9"/>
  <c r="L19"/>
  <c r="M19" s="1"/>
  <c r="N19" s="1"/>
  <c r="O19" s="1"/>
  <c r="J19"/>
  <c r="I19"/>
  <c r="L17"/>
  <c r="M17" s="1"/>
  <c r="N17" s="1"/>
  <c r="O17" s="1"/>
  <c r="J17"/>
  <c r="I17"/>
  <c r="L16"/>
  <c r="M16" s="1"/>
  <c r="N16" s="1"/>
  <c r="O16" s="1"/>
  <c r="J16"/>
  <c r="I16"/>
  <c r="L15"/>
  <c r="M15" s="1"/>
  <c r="N15" s="1"/>
  <c r="O15" s="1"/>
  <c r="J15"/>
  <c r="I15"/>
  <c r="K12" l="1"/>
  <c r="K13"/>
  <c r="K10"/>
  <c r="K11"/>
  <c r="K9"/>
  <c r="K19"/>
  <c r="K16"/>
  <c r="K17"/>
  <c r="K15"/>
  <c r="I14"/>
  <c r="J14"/>
  <c r="L14"/>
  <c r="M14" s="1"/>
  <c r="N14" s="1"/>
  <c r="O14" s="1"/>
  <c r="K14" l="1"/>
  <c r="I21" l="1"/>
</calcChain>
</file>

<file path=xl/sharedStrings.xml><?xml version="1.0" encoding="utf-8"?>
<sst xmlns="http://schemas.openxmlformats.org/spreadsheetml/2006/main" count="50" uniqueCount="40">
  <si>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</si>
  <si>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</si>
  <si>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</si>
  <si>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</si>
  <si>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</si>
  <si>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</si>
  <si>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</si>
  <si>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</si>
  <si>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</si>
  <si>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</si>
  <si>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</si>
  <si>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</si>
  <si>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</si>
  <si>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</si>
  <si>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</si>
  <si>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</si>
  <si>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</si>
  <si>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</si>
  <si>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</si>
  <si>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</si>
  <si>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шт.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</si>
  <si>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</si>
  <si>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</si>
  <si>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</si>
  <si>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</si>
  <si>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Тормозная жидкость ТОМЬ-4 (1литр)</t>
  </si>
  <si>
    <t>Смазка проникающая LAVR LV-40 (650мл)</t>
  </si>
  <si>
    <t>Силиконовая смазка бесцветная многоцелевая KERRY (-40, +200 градусов С (520мл)</t>
  </si>
  <si>
    <t>Очиститель карбюратора и дроссельной заслонки CARB CLEANER (650мл)</t>
  </si>
  <si>
    <t xml:space="preserve">Медный герметик-спрей для прокладок ABRO (450мл.) </t>
  </si>
  <si>
    <t>Герметик фиксатор резьбы, разъемный, средней фиксации, 6мл. AIRLINE от -60С до +150С</t>
  </si>
  <si>
    <t xml:space="preserve">Смазка Литол-24 ООО«Техника- ОЙЛ» ГОСТ 21150-217 5кг.
</t>
  </si>
  <si>
    <t>Фильтр масляный BIG GB-107</t>
  </si>
  <si>
    <t>Средство для бесконтактной мойки GRASS FCTIVE FOAV LIGHT 5кг</t>
  </si>
  <si>
    <t>АВТОСИЛ ГЕРМЕТИК-ПРОКЛАДКА RTV силиконовый термостойкий серый 180г.</t>
  </si>
  <si>
    <t>Генератор ELTRA 5122.3771-10 14В 110А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</si>
  <si>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расходных материалов и запчастей</t>
  </si>
  <si>
    <t>Ценовое предложение № 1 ИП Сатиева Т.А.</t>
  </si>
  <si>
    <t>Ценовое предложение № 2  ИП Глава КФХ Сатиев В.Т.</t>
  </si>
  <si>
    <t>Ценовое предложение № 3 ООО "АрКо"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</si>
</sst>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tabSelected="1" topLeftCell="A11" zoomScale="115" zoomScaleNormal="115" workbookViewId="0">
      <selection activeCell="A19" sqref="A19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27" customHeight="1">
      <c r="J2" s="2"/>
      <c r="M2" s="53"/>
      <c r="N2" s="53"/>
      <c r="O2" s="53"/>
    </row>
    <row r="3" spans="1:16" ht="32.25" customHeight="1">
      <c r="A3" s="60" t="s">
        <v>36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6" ht="33" customHeight="1">
      <c r="A4" s="10"/>
      <c r="B4" s="10"/>
      <c r="C4" s="10"/>
      <c r="D4" s="10"/>
      <c r="E4" s="10"/>
      <c r="F4" s="15"/>
      <c r="G4" s="10"/>
      <c r="H4" s="10"/>
      <c r="I4" s="10"/>
      <c r="J4" s="10"/>
      <c r="K4" s="10"/>
      <c r="L4" s="10"/>
      <c r="M4" s="10"/>
      <c r="N4" s="10"/>
      <c r="O4" s="10"/>
    </row>
    <row r="5" spans="1:16" ht="48" customHeight="1">
      <c r="A5" s="47" t="s">
        <v>15</v>
      </c>
      <c r="B5" s="48"/>
      <c r="C5" s="49" t="s">
        <v>18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</row>
    <row r="6" spans="1:16" ht="32.25" customHeight="1">
      <c r="A6" s="47" t="s">
        <v>16</v>
      </c>
      <c r="B6" s="48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48"/>
    </row>
    <row r="7" spans="1:16" ht="39.75" customHeight="1">
      <c r="A7" s="61" t="s">
        <v>2</v>
      </c>
      <c r="B7" s="61" t="s">
        <v>19</v>
      </c>
      <c r="C7" s="63" t="s">
        <v>3</v>
      </c>
      <c r="D7" s="65" t="s">
        <v>0</v>
      </c>
      <c r="E7" s="67" t="s">
        <v>4</v>
      </c>
      <c r="F7" s="67"/>
      <c r="G7" s="67"/>
      <c r="H7" s="67"/>
      <c r="I7" s="58" t="s">
        <v>5</v>
      </c>
      <c r="J7" s="58"/>
      <c r="K7" s="58"/>
      <c r="L7" s="59" t="s">
        <v>6</v>
      </c>
      <c r="M7" s="59"/>
      <c r="N7" s="59"/>
      <c r="O7" s="59"/>
    </row>
    <row r="8" spans="1:16" s="43" customFormat="1" ht="219" customHeight="1">
      <c r="A8" s="62"/>
      <c r="B8" s="62"/>
      <c r="C8" s="64"/>
      <c r="D8" s="66"/>
      <c r="E8" s="39" t="s">
        <v>37</v>
      </c>
      <c r="F8" s="39" t="s">
        <v>38</v>
      </c>
      <c r="G8" s="40" t="s">
        <v>39</v>
      </c>
      <c r="H8" s="39" t="s">
        <v>7</v>
      </c>
      <c r="I8" s="41" t="s">
        <v>21</v>
      </c>
      <c r="J8" s="42" t="s">
        <v>8</v>
      </c>
      <c r="K8" s="42" t="s">
        <v>22</v>
      </c>
      <c r="L8" s="42" t="s">
        <v>23</v>
      </c>
      <c r="M8" s="39" t="s">
        <v>9</v>
      </c>
      <c r="N8" s="39" t="s">
        <v>10</v>
      </c>
      <c r="O8" s="39" t="s">
        <v>11</v>
      </c>
    </row>
    <row r="9" spans="1:16" s="12" customFormat="1" ht="58.5" customHeight="1">
      <c r="A9" s="16">
        <v>1</v>
      </c>
      <c r="B9" s="17" t="s">
        <v>25</v>
      </c>
      <c r="C9" s="18" t="s">
        <v>20</v>
      </c>
      <c r="D9" s="19">
        <v>10</v>
      </c>
      <c r="E9" s="20">
        <v>420</v>
      </c>
      <c r="F9" s="20">
        <v>420</v>
      </c>
      <c r="G9" s="20">
        <v>420</v>
      </c>
      <c r="H9" s="16">
        <v>3</v>
      </c>
      <c r="I9" s="21">
        <f t="shared" ref="I9:I13" si="0">AVERAGE(E9:G9)</f>
        <v>420</v>
      </c>
      <c r="J9" s="22">
        <f t="shared" ref="J9:J13" si="1">STDEV(E9:G9)</f>
        <v>0</v>
      </c>
      <c r="K9" s="23">
        <f t="shared" ref="K9:K13" si="2">J9/I9</f>
        <v>0</v>
      </c>
      <c r="L9" s="24">
        <f t="shared" ref="L9:L13" si="3">((D9/H9)*(SUM(E9:G9)))</f>
        <v>4200</v>
      </c>
      <c r="M9" s="25">
        <f t="shared" ref="M9:M13" si="4">L9/D9</f>
        <v>420</v>
      </c>
      <c r="N9" s="26">
        <f t="shared" ref="N9:N13" si="5">ROUND(M9,2)</f>
        <v>420</v>
      </c>
      <c r="O9" s="27">
        <f t="shared" ref="O9:O13" si="6">N9*D9</f>
        <v>4200</v>
      </c>
    </row>
    <row r="10" spans="1:16" ht="42.75" customHeight="1">
      <c r="A10" s="16">
        <v>2</v>
      </c>
      <c r="B10" s="17" t="s">
        <v>26</v>
      </c>
      <c r="C10" s="18" t="s">
        <v>20</v>
      </c>
      <c r="D10" s="19">
        <v>10</v>
      </c>
      <c r="E10" s="20">
        <v>715</v>
      </c>
      <c r="F10" s="20">
        <v>715</v>
      </c>
      <c r="G10" s="20">
        <v>715</v>
      </c>
      <c r="H10" s="16">
        <v>3</v>
      </c>
      <c r="I10" s="21">
        <f t="shared" si="0"/>
        <v>715</v>
      </c>
      <c r="J10" s="22">
        <f t="shared" si="1"/>
        <v>0</v>
      </c>
      <c r="K10" s="23">
        <f t="shared" si="2"/>
        <v>0</v>
      </c>
      <c r="L10" s="24">
        <f t="shared" si="3"/>
        <v>7150</v>
      </c>
      <c r="M10" s="25">
        <f t="shared" si="4"/>
        <v>715</v>
      </c>
      <c r="N10" s="26">
        <f t="shared" si="5"/>
        <v>715</v>
      </c>
      <c r="O10" s="27">
        <f t="shared" si="6"/>
        <v>7150</v>
      </c>
    </row>
    <row r="11" spans="1:16" ht="67.5" customHeight="1">
      <c r="A11" s="16">
        <v>3</v>
      </c>
      <c r="B11" s="17" t="s">
        <v>27</v>
      </c>
      <c r="C11" s="18" t="s">
        <v>20</v>
      </c>
      <c r="D11" s="19">
        <v>5</v>
      </c>
      <c r="E11" s="20">
        <v>430</v>
      </c>
      <c r="F11" s="20">
        <v>430</v>
      </c>
      <c r="G11" s="20">
        <v>430</v>
      </c>
      <c r="H11" s="16">
        <v>3</v>
      </c>
      <c r="I11" s="21">
        <f t="shared" si="0"/>
        <v>430</v>
      </c>
      <c r="J11" s="22">
        <f t="shared" si="1"/>
        <v>0</v>
      </c>
      <c r="K11" s="23">
        <f t="shared" si="2"/>
        <v>0</v>
      </c>
      <c r="L11" s="24">
        <f t="shared" si="3"/>
        <v>2150</v>
      </c>
      <c r="M11" s="25">
        <f t="shared" si="4"/>
        <v>430</v>
      </c>
      <c r="N11" s="26">
        <f t="shared" si="5"/>
        <v>430</v>
      </c>
      <c r="O11" s="27">
        <f t="shared" si="6"/>
        <v>2150</v>
      </c>
    </row>
    <row r="12" spans="1:16" s="13" customFormat="1" ht="46.5" customHeight="1">
      <c r="A12" s="16">
        <v>4</v>
      </c>
      <c r="B12" s="17" t="s">
        <v>28</v>
      </c>
      <c r="C12" s="18" t="s">
        <v>20</v>
      </c>
      <c r="D12" s="19">
        <v>5</v>
      </c>
      <c r="E12" s="20">
        <v>380</v>
      </c>
      <c r="F12" s="20">
        <v>380</v>
      </c>
      <c r="G12" s="20">
        <v>380</v>
      </c>
      <c r="H12" s="16">
        <v>3</v>
      </c>
      <c r="I12" s="21">
        <f t="shared" si="0"/>
        <v>380</v>
      </c>
      <c r="J12" s="22">
        <f t="shared" si="1"/>
        <v>0</v>
      </c>
      <c r="K12" s="23">
        <f t="shared" si="2"/>
        <v>0</v>
      </c>
      <c r="L12" s="24">
        <f t="shared" si="3"/>
        <v>1900</v>
      </c>
      <c r="M12" s="25">
        <f t="shared" si="4"/>
        <v>380</v>
      </c>
      <c r="N12" s="26">
        <f t="shared" si="5"/>
        <v>380</v>
      </c>
      <c r="O12" s="27">
        <f t="shared" si="6"/>
        <v>1900</v>
      </c>
    </row>
    <row r="13" spans="1:16" s="5" customFormat="1" ht="45.75" customHeight="1">
      <c r="A13" s="16">
        <v>5</v>
      </c>
      <c r="B13" s="17" t="s">
        <v>29</v>
      </c>
      <c r="C13" s="18" t="s">
        <v>20</v>
      </c>
      <c r="D13" s="19">
        <v>2</v>
      </c>
      <c r="E13" s="20">
        <v>790</v>
      </c>
      <c r="F13" s="20">
        <v>790</v>
      </c>
      <c r="G13" s="20">
        <v>790</v>
      </c>
      <c r="H13" s="16">
        <v>3</v>
      </c>
      <c r="I13" s="21">
        <f t="shared" si="0"/>
        <v>790</v>
      </c>
      <c r="J13" s="22">
        <f t="shared" si="1"/>
        <v>0</v>
      </c>
      <c r="K13" s="23">
        <f t="shared" si="2"/>
        <v>0</v>
      </c>
      <c r="L13" s="24">
        <f t="shared" si="3"/>
        <v>1580</v>
      </c>
      <c r="M13" s="25">
        <f t="shared" si="4"/>
        <v>790</v>
      </c>
      <c r="N13" s="26">
        <f t="shared" si="5"/>
        <v>790</v>
      </c>
      <c r="O13" s="27">
        <f t="shared" si="6"/>
        <v>1580</v>
      </c>
      <c r="P13" s="7"/>
    </row>
    <row r="14" spans="1:16" s="6" customFormat="1" ht="53.25" customHeight="1">
      <c r="A14" s="16">
        <v>6</v>
      </c>
      <c r="B14" s="17" t="s">
        <v>30</v>
      </c>
      <c r="C14" s="18" t="s">
        <v>20</v>
      </c>
      <c r="D14" s="19">
        <v>2</v>
      </c>
      <c r="E14" s="20">
        <v>215</v>
      </c>
      <c r="F14" s="20">
        <v>215</v>
      </c>
      <c r="G14" s="20">
        <v>215</v>
      </c>
      <c r="H14" s="16">
        <v>3</v>
      </c>
      <c r="I14" s="21">
        <f t="shared" ref="I14:I19" si="7">AVERAGE(E14:G14)</f>
        <v>215</v>
      </c>
      <c r="J14" s="22">
        <f t="shared" ref="J14:J19" si="8">STDEV(E14:G14)</f>
        <v>0</v>
      </c>
      <c r="K14" s="23">
        <f t="shared" ref="K14" si="9">J14/I14</f>
        <v>0</v>
      </c>
      <c r="L14" s="24">
        <f t="shared" ref="L14:L19" si="10">((D14/H14)*(SUM(E14:G14)))</f>
        <v>430</v>
      </c>
      <c r="M14" s="25">
        <f t="shared" ref="M14:M19" si="11">L14/D14</f>
        <v>215</v>
      </c>
      <c r="N14" s="26">
        <f t="shared" ref="N14" si="12">ROUND(M14,2)</f>
        <v>215</v>
      </c>
      <c r="O14" s="27">
        <f t="shared" ref="O14:O19" si="13">N14*D14</f>
        <v>430</v>
      </c>
    </row>
    <row r="15" spans="1:16" s="6" customFormat="1" ht="55.5" customHeight="1">
      <c r="A15" s="16">
        <v>7</v>
      </c>
      <c r="B15" s="17" t="s">
        <v>31</v>
      </c>
      <c r="C15" s="18" t="s">
        <v>20</v>
      </c>
      <c r="D15" s="19">
        <v>1</v>
      </c>
      <c r="E15" s="20">
        <v>2810</v>
      </c>
      <c r="F15" s="20">
        <v>3750</v>
      </c>
      <c r="G15" s="20">
        <v>3500</v>
      </c>
      <c r="H15" s="16">
        <v>3</v>
      </c>
      <c r="I15" s="21">
        <f t="shared" si="7"/>
        <v>3353.3333333333335</v>
      </c>
      <c r="J15" s="22">
        <f t="shared" si="8"/>
        <v>486.86069191641678</v>
      </c>
      <c r="K15" s="23">
        <f t="shared" ref="K15:K16" si="14">J15/I15</f>
        <v>0.14518708506453781</v>
      </c>
      <c r="L15" s="24">
        <f t="shared" si="10"/>
        <v>3353.333333333333</v>
      </c>
      <c r="M15" s="25">
        <f t="shared" si="11"/>
        <v>3353.333333333333</v>
      </c>
      <c r="N15" s="26">
        <f t="shared" ref="N15:N16" si="15">ROUND(M15,2)</f>
        <v>3353.33</v>
      </c>
      <c r="O15" s="27">
        <f t="shared" si="13"/>
        <v>3353.33</v>
      </c>
    </row>
    <row r="16" spans="1:16" ht="28.5">
      <c r="A16" s="16">
        <v>8</v>
      </c>
      <c r="B16" s="17" t="s">
        <v>32</v>
      </c>
      <c r="C16" s="18" t="s">
        <v>20</v>
      </c>
      <c r="D16" s="19">
        <v>10</v>
      </c>
      <c r="E16" s="20">
        <v>690</v>
      </c>
      <c r="F16" s="20">
        <v>690</v>
      </c>
      <c r="G16" s="20">
        <v>690</v>
      </c>
      <c r="H16" s="16">
        <v>3</v>
      </c>
      <c r="I16" s="21">
        <f t="shared" si="7"/>
        <v>690</v>
      </c>
      <c r="J16" s="22">
        <f t="shared" si="8"/>
        <v>0</v>
      </c>
      <c r="K16" s="23">
        <f t="shared" si="14"/>
        <v>0</v>
      </c>
      <c r="L16" s="24">
        <f t="shared" si="10"/>
        <v>6900</v>
      </c>
      <c r="M16" s="25">
        <f t="shared" si="11"/>
        <v>690</v>
      </c>
      <c r="N16" s="26">
        <f t="shared" si="15"/>
        <v>690</v>
      </c>
      <c r="O16" s="27">
        <f t="shared" si="13"/>
        <v>6900</v>
      </c>
    </row>
    <row r="17" spans="1:15" s="6" customFormat="1" ht="74.25" customHeight="1">
      <c r="A17" s="16">
        <v>9</v>
      </c>
      <c r="B17" s="17" t="s">
        <v>33</v>
      </c>
      <c r="C17" s="18" t="s">
        <v>20</v>
      </c>
      <c r="D17" s="19">
        <v>1</v>
      </c>
      <c r="E17" s="20">
        <v>1370</v>
      </c>
      <c r="F17" s="20">
        <v>2950</v>
      </c>
      <c r="G17" s="20">
        <v>2500</v>
      </c>
      <c r="H17" s="16">
        <v>3</v>
      </c>
      <c r="I17" s="21">
        <f t="shared" si="7"/>
        <v>2273.3333333333335</v>
      </c>
      <c r="J17" s="22">
        <f t="shared" si="8"/>
        <v>814.02293169992026</v>
      </c>
      <c r="K17" s="23">
        <f t="shared" ref="K17:K19" si="16">J17/I17</f>
        <v>0.35807460338706165</v>
      </c>
      <c r="L17" s="24">
        <f t="shared" si="10"/>
        <v>2273.333333333333</v>
      </c>
      <c r="M17" s="25">
        <f t="shared" si="11"/>
        <v>2273.333333333333</v>
      </c>
      <c r="N17" s="26">
        <f t="shared" ref="N17:N19" si="17">ROUND(M17,2)</f>
        <v>2273.33</v>
      </c>
      <c r="O17" s="27">
        <f t="shared" si="13"/>
        <v>2273.33</v>
      </c>
    </row>
    <row r="18" spans="1:15" ht="84.75" customHeight="1">
      <c r="A18" s="16">
        <v>10</v>
      </c>
      <c r="B18" s="17" t="s">
        <v>34</v>
      </c>
      <c r="C18" s="18" t="s">
        <v>20</v>
      </c>
      <c r="D18" s="19">
        <v>10</v>
      </c>
      <c r="E18" s="20">
        <v>275</v>
      </c>
      <c r="F18" s="20">
        <v>275</v>
      </c>
      <c r="G18" s="20">
        <v>275</v>
      </c>
      <c r="H18" s="16">
        <v>3</v>
      </c>
      <c r="I18" s="21">
        <f t="shared" ref="I18" si="18">AVERAGE(E18:G18)</f>
        <v>275</v>
      </c>
      <c r="J18" s="22">
        <f t="shared" ref="J18" si="19">STDEV(E18:G18)</f>
        <v>0</v>
      </c>
      <c r="K18" s="23">
        <f t="shared" ref="K18" si="20">J18/I18</f>
        <v>0</v>
      </c>
      <c r="L18" s="24">
        <f t="shared" ref="L18" si="21">((D18/H18)*(SUM(E18:G18)))</f>
        <v>2750</v>
      </c>
      <c r="M18" s="25">
        <f t="shared" ref="M18" si="22">L18/D18</f>
        <v>275</v>
      </c>
      <c r="N18" s="26">
        <f t="shared" ref="N18" si="23">ROUND(M18,2)</f>
        <v>275</v>
      </c>
      <c r="O18" s="27">
        <f t="shared" ref="O18" si="24">N18*D18</f>
        <v>2750</v>
      </c>
    </row>
    <row r="19" spans="1:15" ht="54" customHeight="1">
      <c r="A19" s="16">
        <v>11</v>
      </c>
      <c r="B19" s="17" t="s">
        <v>35</v>
      </c>
      <c r="C19" s="18" t="s">
        <v>20</v>
      </c>
      <c r="D19" s="19">
        <v>1</v>
      </c>
      <c r="E19" s="20">
        <v>3217</v>
      </c>
      <c r="F19" s="20">
        <v>4100</v>
      </c>
      <c r="G19" s="20">
        <v>5500</v>
      </c>
      <c r="H19" s="16">
        <v>3</v>
      </c>
      <c r="I19" s="21">
        <f t="shared" si="7"/>
        <v>4272.333333333333</v>
      </c>
      <c r="J19" s="22">
        <f t="shared" si="8"/>
        <v>1151.2151551006145</v>
      </c>
      <c r="K19" s="23">
        <f t="shared" si="16"/>
        <v>0.2694581778342704</v>
      </c>
      <c r="L19" s="24">
        <f t="shared" si="10"/>
        <v>4272.333333333333</v>
      </c>
      <c r="M19" s="25">
        <f t="shared" si="11"/>
        <v>4272.333333333333</v>
      </c>
      <c r="N19" s="26">
        <f t="shared" si="17"/>
        <v>4272.33</v>
      </c>
      <c r="O19" s="27">
        <f t="shared" si="13"/>
        <v>4272.33</v>
      </c>
    </row>
    <row r="20" spans="1:15" ht="15">
      <c r="A20" s="28"/>
      <c r="B20" s="29"/>
      <c r="C20" s="30"/>
      <c r="D20" s="30"/>
      <c r="E20" s="31"/>
      <c r="F20" s="31"/>
      <c r="G20" s="31"/>
      <c r="H20" s="32"/>
      <c r="I20" s="33"/>
      <c r="J20" s="34"/>
      <c r="K20" s="35"/>
      <c r="L20" s="36"/>
      <c r="M20" s="37"/>
      <c r="N20" s="36" t="s">
        <v>12</v>
      </c>
      <c r="O20" s="38">
        <f>SUM(O9:O19)</f>
        <v>36958.990000000005</v>
      </c>
    </row>
    <row r="21" spans="1:15" ht="15.75">
      <c r="A21" s="54" t="s">
        <v>13</v>
      </c>
      <c r="B21" s="54"/>
      <c r="C21" s="54"/>
      <c r="D21" s="54"/>
      <c r="E21" s="54"/>
      <c r="F21" s="54"/>
      <c r="G21" s="54"/>
      <c r="H21" s="54"/>
      <c r="I21" s="3">
        <f>O20</f>
        <v>36958.990000000005</v>
      </c>
      <c r="J21" s="4" t="s">
        <v>14</v>
      </c>
      <c r="K21" s="4"/>
      <c r="L21" s="4"/>
      <c r="M21" s="4"/>
      <c r="N21" s="4"/>
      <c r="O21" s="3"/>
    </row>
    <row r="22" spans="1:15" ht="15.75">
      <c r="A22" s="55" t="s">
        <v>17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1:15" ht="93.75" customHeight="1">
      <c r="A23" s="55" t="s">
        <v>24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</row>
    <row r="24" spans="1:15" ht="15.75">
      <c r="A24" s="56"/>
      <c r="B24" s="56"/>
      <c r="C24" s="45"/>
      <c r="D24" s="45"/>
      <c r="E24" s="45"/>
      <c r="F24" s="45"/>
      <c r="G24" s="45"/>
      <c r="H24" s="45"/>
      <c r="I24" s="45"/>
      <c r="J24" s="14"/>
      <c r="K24" s="14"/>
      <c r="L24" s="14"/>
      <c r="M24" s="14"/>
      <c r="N24" s="14"/>
      <c r="O24" s="14"/>
    </row>
    <row r="25" spans="1:15" ht="15.7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6"/>
    </row>
    <row r="26" spans="1:15" ht="15.75">
      <c r="A26" s="52"/>
      <c r="B26" s="52"/>
      <c r="C26" s="2"/>
      <c r="D26" s="8"/>
      <c r="E26" s="8"/>
      <c r="F26" s="8"/>
      <c r="G26" s="8"/>
      <c r="H26" s="8"/>
      <c r="J26" s="52"/>
      <c r="K26" s="52"/>
      <c r="L26" s="11"/>
    </row>
    <row r="27" spans="1:15" ht="15.75">
      <c r="A27" s="44"/>
      <c r="B27" s="44"/>
      <c r="C27" s="44"/>
      <c r="D27" s="44"/>
      <c r="E27" s="44"/>
      <c r="F27" s="44"/>
      <c r="G27" s="44"/>
      <c r="H27" s="9"/>
      <c r="I27" s="6"/>
      <c r="J27" s="6"/>
      <c r="K27" s="6"/>
      <c r="L27" s="6"/>
      <c r="M27" s="6"/>
      <c r="N27" s="6"/>
      <c r="O27" s="6"/>
    </row>
  </sheetData>
  <mergeCells count="22">
    <mergeCell ref="M2:O2"/>
    <mergeCell ref="A21:H21"/>
    <mergeCell ref="A22:O22"/>
    <mergeCell ref="A23:O23"/>
    <mergeCell ref="A24:B2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27:G27"/>
    <mergeCell ref="C24:I24"/>
    <mergeCell ref="A25:N25"/>
    <mergeCell ref="A6:B6"/>
    <mergeCell ref="C5:O5"/>
    <mergeCell ref="A26:B26"/>
    <mergeCell ref="J26:K2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2026-08-24T08:38:14Z</dcterms:modified>
</cp:coreProperties>
</file>