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Договора для ЕАТ\Поставка стройматериалов (ДСП, фанера)\"/>
    </mc:Choice>
  </mc:AlternateContent>
  <bookViews>
    <workbookView xWindow="0" yWindow="0" windowWidth="28800" windowHeight="11445" tabRatio="500"/>
  </bookViews>
  <sheets>
    <sheet name="Расчет цены" sheetId="1" r:id="rId1"/>
    <sheet name="Лист1" sheetId="2" r:id="rId2"/>
  </sheets>
  <definedNames>
    <definedName name="_xlnm.Print_Area" localSheetId="0">'Расчет цены'!$A$1:$V$17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5" i="1" l="1"/>
  <c r="Q5" i="1" s="1"/>
  <c r="R5" i="1" s="1"/>
  <c r="S5" i="1" l="1"/>
  <c r="T5" i="1" s="1"/>
  <c r="U5" i="1" s="1"/>
  <c r="V5" i="1" s="1"/>
  <c r="P4" i="1"/>
  <c r="S4" i="1" s="1"/>
  <c r="Q4" i="1" l="1"/>
  <c r="R4" i="1" s="1"/>
  <c r="T4" i="1"/>
  <c r="U4" i="1" s="1"/>
  <c r="V4" i="1" s="1"/>
  <c r="V6" i="1" s="1"/>
</calcChain>
</file>

<file path=xl/sharedStrings.xml><?xml version="1.0" encoding="utf-8"?>
<sst xmlns="http://schemas.openxmlformats.org/spreadsheetml/2006/main" count="45" uniqueCount="43">
  <si>
    <t>№ п/п</t>
  </si>
  <si>
    <t>Наименование товара</t>
  </si>
  <si>
    <t>Ед. изм.</t>
  </si>
  <si>
    <t>Кол-во</t>
  </si>
  <si>
    <t>Коммерческие предложения, заключенные контракты, цена за единицу измерения, включая НДС (руб.)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</si>
  <si>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</si>
  <si>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</si>
  <si>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</si>
  <si>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</si>
  <si>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t xml:space="preserve"> </t>
  </si>
  <si>
    <t xml:space="preserve">Номер сведений о контракте №___ от </t>
  </si>
  <si>
    <r>
      <rPr>
        <b/>
        <sz val="7"/>
        <color rgb="FF000000"/>
        <rFont val="Times New Roman"/>
        <family val="1"/>
        <charset val="204"/>
      </rPr>
      <t>Средняя арифметическая цена за единицу     &lt;</t>
    </r>
    <r>
      <rPr>
        <b/>
        <i/>
        <sz val="7"/>
        <color rgb="FF000000"/>
        <rFont val="Times New Roman"/>
        <family val="1"/>
        <charset val="204"/>
      </rPr>
      <t>ц</t>
    </r>
    <r>
      <rPr>
        <b/>
        <sz val="7"/>
        <color rgb="FF000000"/>
        <rFont val="Times New Roman"/>
        <family val="1"/>
        <charset val="204"/>
      </rPr>
      <t xml:space="preserve">&gt; </t>
    </r>
  </si>
  <si>
    <r>
      <rPr>
        <b/>
        <sz val="7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7"/>
        <color rgb="FF000000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</si>
  <si>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</si>
  <si>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</si>
  <si>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с учетом округления цены за единицу (руб.)</t>
  </si>
  <si>
    <t>ВСЕГО:</t>
  </si>
  <si>
    <t>В результате проведенного расчета Н(М)ЦК составила:</t>
  </si>
  <si>
    <t xml:space="preserve">Коэффициент вариации цены не превышает 33 %, т.о совокупность цен считается однородной </t>
  </si>
  <si>
    <r>
      <rPr>
        <b/>
        <sz val="7"/>
        <color rgb="FF000000"/>
        <rFont val="Times New Roman"/>
        <family val="1"/>
        <charset val="204"/>
      </rPr>
      <t>*</t>
    </r>
    <r>
      <rPr>
        <sz val="7"/>
        <color rgb="FF000000"/>
        <rFont val="Times New Roman"/>
        <family val="1"/>
        <charset val="204"/>
      </rPr>
      <t xml:space="preserve"> 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  </r>
  </si>
  <si>
    <t>**</t>
  </si>
  <si>
    <t>Данные коммерческих предложений потенциальных Поставщиков, оригиналы находятся у Заказчика</t>
  </si>
  <si>
    <t>Расчет Н(М)ЦК произвел:</t>
  </si>
  <si>
    <t>___________________________</t>
  </si>
  <si>
    <t>должность</t>
  </si>
  <si>
    <t>ФИО</t>
  </si>
  <si>
    <t>Дата</t>
  </si>
  <si>
    <t>Расчет начальной (максимальной) цены контракта (Н(М)ЦК)</t>
  </si>
  <si>
    <t>Штука</t>
  </si>
  <si>
    <t>Исполнитель №1* *</t>
  </si>
  <si>
    <t>Исполнитель №2* *</t>
  </si>
  <si>
    <t>Исполнитель №3* *</t>
  </si>
  <si>
    <t>Исполнитель №4* *</t>
  </si>
  <si>
    <t>подпись</t>
  </si>
  <si>
    <t>Фанера общего назначения</t>
  </si>
  <si>
    <t>Плита древесно – стружечная (ДСП)</t>
  </si>
  <si>
    <t>Лист</t>
  </si>
  <si>
    <t>Экономист</t>
  </si>
  <si>
    <t>Антонова Е.М.</t>
  </si>
  <si>
    <t>"20" апреля 2025 г.</t>
  </si>
  <si>
    <t>15 846 (Пятнадцать тысяч восемьсот сорок шесть) рублей 65 копеек.</t>
  </si>
  <si>
    <t>Среднеквадратичное отклонение</t>
  </si>
  <si>
    <r>
      <t>Расчет Н(М)ЦК по формуле, где</t>
    </r>
    <r>
      <rPr>
        <sz val="7"/>
        <color rgb="FF000000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ц - цена единицы: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</si>
</sst>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000"/>
  </numFmts>
  <fonts count="8" x14ac:knownFonts="1">
    <font>
      <sz val="11"/>
      <color rgb="FF000000"/>
      <name val="Calibri"/>
      <family val="2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i/>
      <sz val="7"/>
      <color rgb="FF000000"/>
      <name val="Times New Roman"/>
      <family val="1"/>
      <charset val="204"/>
    </font>
    <font>
      <i/>
      <sz val="7"/>
      <color rgb="FF000000"/>
      <name val="Times New Roman"/>
      <family val="1"/>
      <charset val="204"/>
    </font>
    <font>
      <b/>
      <u/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0" xfId="0" applyFont="1" applyBorder="1" applyAlignment="1">
      <alignment vertical="center"/>
    </xf>
    <xf numFmtId="2" fontId="2" fillId="0" borderId="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4" xfId="0" applyFont="1" applyBorder="1"/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6" xfId="0" applyFont="1" applyBorder="1" applyAlignment="1"/>
    <xf numFmtId="164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 applyProtection="1">
      <alignment wrapText="1"/>
      <protection locked="0"/>
    </xf>
    <xf numFmtId="165" fontId="1" fillId="0" borderId="0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horizontal="center" vertical="top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7" xfId="0" applyFont="1" applyBorder="1" applyAlignment="1"/>
    <xf numFmtId="164" fontId="3" fillId="0" borderId="8" xfId="0" applyNumberFormat="1" applyFont="1" applyBorder="1" applyAlignment="1">
      <alignment horizontal="center"/>
    </xf>
    <xf numFmtId="0" fontId="1" fillId="0" borderId="8" xfId="0" applyFont="1" applyBorder="1" applyAlignment="1" applyProtection="1">
      <alignment wrapText="1"/>
      <protection locked="0"/>
    </xf>
    <xf numFmtId="165" fontId="1" fillId="0" borderId="8" xfId="0" applyNumberFormat="1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right" vertical="center"/>
      <protection locked="0"/>
    </xf>
    <xf numFmtId="4" fontId="1" fillId="0" borderId="8" xfId="0" applyNumberFormat="1" applyFont="1" applyBorder="1" applyAlignment="1">
      <alignment horizontal="center" vertical="top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wrapText="1"/>
      <protection locked="0"/>
    </xf>
    <xf numFmtId="165" fontId="1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4" fontId="1" fillId="0" borderId="10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2" fontId="1" fillId="0" borderId="10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164" fontId="6" fillId="0" borderId="0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88200</xdr:colOff>
      <xdr:row>2</xdr:row>
      <xdr:rowOff>691200</xdr:rowOff>
    </xdr:from>
    <xdr:to>
      <xdr:col>17</xdr:col>
      <xdr:colOff>1025640</xdr:colOff>
      <xdr:row>2</xdr:row>
      <xdr:rowOff>1296720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095160" y="1604160"/>
          <a:ext cx="937440" cy="6055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16</xdr:col>
      <xdr:colOff>74160</xdr:colOff>
      <xdr:row>2</xdr:row>
      <xdr:rowOff>585720</xdr:rowOff>
    </xdr:from>
    <xdr:to>
      <xdr:col>16</xdr:col>
      <xdr:colOff>956520</xdr:colOff>
      <xdr:row>2</xdr:row>
      <xdr:rowOff>1321920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5002200" y="1498680"/>
          <a:ext cx="882360" cy="73620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17</xdr:col>
      <xdr:colOff>1035326</xdr:colOff>
      <xdr:row>2</xdr:row>
      <xdr:rowOff>1291324</xdr:rowOff>
    </xdr:from>
    <xdr:to>
      <xdr:col>18</xdr:col>
      <xdr:colOff>1093304</xdr:colOff>
      <xdr:row>2</xdr:row>
      <xdr:rowOff>1888436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6692348" y="2185846"/>
          <a:ext cx="1118152" cy="59711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18</xdr:col>
      <xdr:colOff>912240</xdr:colOff>
      <xdr:row>2</xdr:row>
      <xdr:rowOff>896400</xdr:rowOff>
    </xdr:from>
    <xdr:to>
      <xdr:col>18</xdr:col>
      <xdr:colOff>1063800</xdr:colOff>
      <xdr:row>2</xdr:row>
      <xdr:rowOff>1124280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8038800" y="1809360"/>
          <a:ext cx="151560" cy="22788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18"/>
  <sheetViews>
    <sheetView tabSelected="1" zoomScale="140" zoomScaleNormal="140" workbookViewId="0">
      <selection activeCell="H5" sqref="H5"/>
    </sheetView>
  </sheetViews>
  <sheetFormatPr defaultColWidth="9.140625" defaultRowHeight="15" x14ac:dyDescent="0.25"/>
  <cols>
    <col min="1" max="1" width="3.28515625" style="1" customWidth="1"/>
    <col min="2" max="2" width="20.7109375" style="1" customWidth="1"/>
    <col min="3" max="3" width="7" style="1" customWidth="1"/>
    <col min="4" max="4" width="6.28515625" style="1" customWidth="1"/>
    <col min="5" max="5" width="8.85546875" style="1" customWidth="1"/>
    <col min="6" max="7" width="8.7109375" style="1" customWidth="1"/>
    <col min="8" max="8" width="9.140625" style="1"/>
    <col min="9" max="10" width="5.28515625" style="1" hidden="1" customWidth="1"/>
    <col min="11" max="11" width="0.140625" style="1" hidden="1" customWidth="1"/>
    <col min="12" max="14" width="11.7109375" style="1" hidden="1" customWidth="1"/>
    <col min="15" max="15" width="15" style="1" hidden="1" customWidth="1"/>
    <col min="16" max="16" width="11.85546875" style="1" customWidth="1"/>
    <col min="17" max="17" width="15.28515625" style="1" customWidth="1"/>
    <col min="18" max="18" width="15.85546875" style="1" customWidth="1"/>
    <col min="19" max="19" width="16.5703125" style="1" customWidth="1"/>
    <col min="20" max="20" width="8.42578125" style="1" customWidth="1"/>
    <col min="21" max="21" width="9.140625" style="1"/>
    <col min="22" max="22" width="10.28515625" style="1" customWidth="1"/>
    <col min="23" max="23" width="6.5703125" style="1" customWidth="1"/>
    <col min="24" max="1026" width="9.140625" style="1"/>
  </cols>
  <sheetData>
    <row r="1" spans="1:22" ht="30" customHeight="1" thickBot="1" x14ac:dyDescent="0.3">
      <c r="A1" s="53" t="s">
        <v>27</v>
      </c>
      <c r="B1" s="53"/>
      <c r="C1" s="53"/>
      <c r="D1" s="53"/>
      <c r="E1" s="53"/>
      <c r="F1" s="53"/>
      <c r="G1" s="54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</row>
    <row r="2" spans="1:22" ht="41.25" customHeight="1" thickBot="1" x14ac:dyDescent="0.3">
      <c r="A2" s="55" t="s">
        <v>0</v>
      </c>
      <c r="B2" s="55" t="s">
        <v>1</v>
      </c>
      <c r="C2" s="55" t="s">
        <v>2</v>
      </c>
      <c r="D2" s="55" t="s">
        <v>3</v>
      </c>
      <c r="E2" s="55" t="s">
        <v>4</v>
      </c>
      <c r="F2" s="55"/>
      <c r="G2" s="56"/>
      <c r="H2" s="55"/>
      <c r="I2" s="55"/>
      <c r="J2" s="55"/>
      <c r="K2" s="55"/>
      <c r="L2" s="55" t="s">
        <v>5</v>
      </c>
      <c r="M2" s="55"/>
      <c r="N2" s="55"/>
      <c r="O2" s="55" t="s">
        <v>6</v>
      </c>
      <c r="P2" s="57" t="s">
        <v>7</v>
      </c>
      <c r="Q2" s="57"/>
      <c r="R2" s="57"/>
      <c r="S2" s="58" t="s">
        <v>8</v>
      </c>
      <c r="T2" s="58"/>
      <c r="U2" s="58"/>
      <c r="V2" s="58"/>
    </row>
    <row r="3" spans="1:22" ht="153" customHeight="1" thickBot="1" x14ac:dyDescent="0.3">
      <c r="A3" s="55"/>
      <c r="B3" s="55"/>
      <c r="C3" s="55"/>
      <c r="D3" s="55"/>
      <c r="E3" s="3" t="s">
        <v>29</v>
      </c>
      <c r="F3" s="3" t="s">
        <v>30</v>
      </c>
      <c r="G3" s="4" t="s">
        <v>31</v>
      </c>
      <c r="H3" s="4" t="s">
        <v>32</v>
      </c>
      <c r="I3" s="3"/>
      <c r="J3" s="3"/>
      <c r="K3" s="3" t="s">
        <v>9</v>
      </c>
      <c r="L3" s="2" t="s">
        <v>10</v>
      </c>
      <c r="M3" s="2" t="s">
        <v>10</v>
      </c>
      <c r="N3" s="2" t="s">
        <v>10</v>
      </c>
      <c r="O3" s="55"/>
      <c r="P3" s="2" t="s">
        <v>11</v>
      </c>
      <c r="Q3" s="2" t="s">
        <v>41</v>
      </c>
      <c r="R3" s="2" t="s">
        <v>12</v>
      </c>
      <c r="S3" s="2" t="s">
        <v>42</v>
      </c>
      <c r="T3" s="2" t="s">
        <v>13</v>
      </c>
      <c r="U3" s="2" t="s">
        <v>14</v>
      </c>
      <c r="V3" s="2" t="s">
        <v>15</v>
      </c>
    </row>
    <row r="4" spans="1:22" ht="15.75" thickBot="1" x14ac:dyDescent="0.3">
      <c r="A4" s="48">
        <v>1</v>
      </c>
      <c r="B4" s="40" t="s">
        <v>34</v>
      </c>
      <c r="C4" s="40" t="s">
        <v>36</v>
      </c>
      <c r="D4" s="41">
        <v>5</v>
      </c>
      <c r="E4" s="49">
        <v>1045</v>
      </c>
      <c r="F4" s="49">
        <v>700</v>
      </c>
      <c r="G4" s="49">
        <v>1120</v>
      </c>
      <c r="H4" s="49">
        <v>1114.18</v>
      </c>
      <c r="I4" s="49"/>
      <c r="J4" s="49"/>
      <c r="K4" s="49"/>
      <c r="L4" s="49">
        <v>0</v>
      </c>
      <c r="M4" s="49">
        <v>0</v>
      </c>
      <c r="N4" s="49">
        <v>0</v>
      </c>
      <c r="O4" s="49">
        <v>0</v>
      </c>
      <c r="P4" s="46">
        <f>(E4+F4+G4+H4)/4</f>
        <v>994.79500000000007</v>
      </c>
      <c r="Q4" s="46">
        <f>SQRT(((SUM((POWER(E4-P4,2)),(POWER(F4-P4,2)),(POWER(G4-P4,2)),(POWER(H4-P4,2)))/(COLUMNS(E4:H4)-1))))</f>
        <v>199.4606931202236</v>
      </c>
      <c r="R4" s="46">
        <f>Q4/P4*100</f>
        <v>20.050431809591281</v>
      </c>
      <c r="S4" s="46">
        <f>P4*D4</f>
        <v>4973.9750000000004</v>
      </c>
      <c r="T4" s="46">
        <f>S4/D4</f>
        <v>994.79500000000007</v>
      </c>
      <c r="U4" s="46">
        <f>ROUNDDOWN(T4,2)</f>
        <v>994.79</v>
      </c>
      <c r="V4" s="39">
        <f>U4*D4</f>
        <v>4973.95</v>
      </c>
    </row>
    <row r="5" spans="1:22" ht="21.75" thickBot="1" x14ac:dyDescent="0.3">
      <c r="A5" s="51">
        <v>2</v>
      </c>
      <c r="B5" s="41" t="s">
        <v>35</v>
      </c>
      <c r="C5" s="41" t="s">
        <v>28</v>
      </c>
      <c r="D5" s="41">
        <v>5</v>
      </c>
      <c r="E5" s="52">
        <v>1640</v>
      </c>
      <c r="F5" s="52">
        <v>2000</v>
      </c>
      <c r="G5" s="52">
        <v>2464</v>
      </c>
      <c r="H5" s="52">
        <v>2694.18</v>
      </c>
      <c r="I5" s="50"/>
      <c r="J5" s="47"/>
      <c r="K5" s="47"/>
      <c r="L5" s="47"/>
      <c r="M5" s="47"/>
      <c r="N5" s="47"/>
      <c r="O5" s="47"/>
      <c r="P5" s="46">
        <f>(E5+F5+G5+H5)/4</f>
        <v>2199.5450000000001</v>
      </c>
      <c r="Q5" s="46">
        <f>SQRT(((SUM((POWER(E5-P5,2)),(POWER(F5-P5,2)),(POWER(G5-P5,2)),(POWER(H5-P5,2)))/(COLUMNS(E5:H5)-1))))</f>
        <v>471.70225223828072</v>
      </c>
      <c r="R5" s="46">
        <f>Q5/P5*100</f>
        <v>21.44544677368641</v>
      </c>
      <c r="S5" s="46">
        <f>P5*D5</f>
        <v>10997.725</v>
      </c>
      <c r="T5" s="46">
        <f>S5/D5</f>
        <v>2199.5450000000001</v>
      </c>
      <c r="U5" s="46">
        <f>ROUNDDOWN(T5,2)</f>
        <v>2199.54</v>
      </c>
      <c r="V5" s="39">
        <f>U5*D5</f>
        <v>10997.7</v>
      </c>
    </row>
    <row r="6" spans="1:22" s="6" customFormat="1" ht="12" customHeight="1" thickBot="1" x14ac:dyDescent="0.3">
      <c r="A6" s="59" t="s">
        <v>16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1"/>
      <c r="V6" s="5">
        <f>SUM(V4:V5)</f>
        <v>15971.650000000001</v>
      </c>
    </row>
    <row r="7" spans="1:22" s="9" customFormat="1" ht="19.899999999999999" customHeight="1" x14ac:dyDescent="0.25">
      <c r="A7" s="62" t="s">
        <v>17</v>
      </c>
      <c r="B7" s="62"/>
      <c r="C7" s="62"/>
      <c r="D7" s="62"/>
      <c r="E7" s="63" t="s">
        <v>40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7"/>
      <c r="T7" s="7"/>
      <c r="U7" s="7"/>
      <c r="V7" s="8"/>
    </row>
    <row r="8" spans="1:22" s="10" customFormat="1" ht="13.9" customHeight="1" x14ac:dyDescent="0.25">
      <c r="A8" s="64" t="s">
        <v>18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</row>
    <row r="9" spans="1:22" ht="25.5" customHeight="1" x14ac:dyDescent="0.25">
      <c r="A9" s="64" t="s">
        <v>19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</row>
    <row r="10" spans="1:22" ht="10.5" customHeight="1" x14ac:dyDescent="0.25">
      <c r="A10" s="11" t="s">
        <v>20</v>
      </c>
      <c r="B10" s="68" t="s">
        <v>21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</row>
    <row r="11" spans="1:22" ht="15" customHeight="1" x14ac:dyDescent="0.25">
      <c r="A11" s="69" t="s">
        <v>22</v>
      </c>
      <c r="B11" s="69"/>
      <c r="C11" s="70" t="s">
        <v>37</v>
      </c>
      <c r="D11" s="70"/>
      <c r="E11" s="70"/>
      <c r="F11" s="70"/>
      <c r="G11" s="44"/>
      <c r="H11" s="71" t="s">
        <v>23</v>
      </c>
      <c r="I11" s="71"/>
      <c r="J11" s="71"/>
      <c r="K11" s="71"/>
      <c r="L11" s="71"/>
      <c r="M11" s="71"/>
      <c r="N11" s="71"/>
      <c r="O11" s="71"/>
      <c r="P11" s="71"/>
      <c r="Q11" s="72" t="s">
        <v>38</v>
      </c>
      <c r="R11" s="72"/>
      <c r="S11" s="12"/>
      <c r="T11" s="12"/>
      <c r="U11" s="12"/>
      <c r="V11" s="13"/>
    </row>
    <row r="12" spans="1:22" s="10" customFormat="1" ht="15" customHeight="1" x14ac:dyDescent="0.25">
      <c r="A12" s="14"/>
      <c r="B12" s="15"/>
      <c r="C12" s="76" t="s">
        <v>24</v>
      </c>
      <c r="D12" s="76"/>
      <c r="E12" s="76"/>
      <c r="F12" s="76"/>
      <c r="G12" s="45"/>
      <c r="H12" s="65" t="s">
        <v>33</v>
      </c>
      <c r="I12" s="65"/>
      <c r="J12" s="65"/>
      <c r="K12" s="65"/>
      <c r="L12" s="65"/>
      <c r="M12" s="65"/>
      <c r="N12" s="65"/>
      <c r="O12" s="65"/>
      <c r="P12" s="65"/>
      <c r="Q12" s="65" t="s">
        <v>25</v>
      </c>
      <c r="R12" s="65"/>
      <c r="S12" s="16"/>
      <c r="T12" s="16"/>
      <c r="U12" s="16"/>
      <c r="V12" s="17"/>
    </row>
    <row r="13" spans="1:22" s="25" customFormat="1" ht="10.5" x14ac:dyDescent="0.2">
      <c r="A13" s="18" t="s">
        <v>26</v>
      </c>
      <c r="B13" s="19"/>
      <c r="C13" s="66" t="s">
        <v>39</v>
      </c>
      <c r="D13" s="66"/>
      <c r="E13" s="66"/>
      <c r="F13" s="66"/>
      <c r="G13" s="42"/>
      <c r="H13" s="20"/>
      <c r="I13" s="20"/>
      <c r="J13" s="21"/>
      <c r="K13" s="20"/>
      <c r="L13" s="20"/>
      <c r="M13" s="20"/>
      <c r="N13" s="20"/>
      <c r="O13" s="20"/>
      <c r="P13" s="20"/>
      <c r="Q13" s="20"/>
      <c r="R13" s="20"/>
      <c r="S13" s="20"/>
      <c r="T13" s="22"/>
      <c r="U13" s="23"/>
      <c r="V13" s="24"/>
    </row>
    <row r="14" spans="1:22" s="25" customFormat="1" ht="11.25" thickBot="1" x14ac:dyDescent="0.25">
      <c r="A14" s="26"/>
      <c r="B14" s="27"/>
      <c r="C14" s="67"/>
      <c r="D14" s="67"/>
      <c r="E14" s="67"/>
      <c r="F14" s="67"/>
      <c r="G14" s="43"/>
      <c r="H14" s="28"/>
      <c r="I14" s="28"/>
      <c r="J14" s="29"/>
      <c r="K14" s="28"/>
      <c r="L14" s="28"/>
      <c r="M14" s="28"/>
      <c r="N14" s="28"/>
      <c r="O14" s="28"/>
      <c r="P14" s="28"/>
      <c r="Q14" s="28"/>
      <c r="R14" s="28"/>
      <c r="S14" s="28"/>
      <c r="T14" s="30"/>
      <c r="U14" s="31"/>
      <c r="V14" s="32"/>
    </row>
    <row r="15" spans="1:22" s="25" customFormat="1" ht="11.25" customHeight="1" x14ac:dyDescent="0.2">
      <c r="A15" s="33"/>
      <c r="B15" s="33"/>
      <c r="C15" s="33"/>
      <c r="D15" s="1"/>
      <c r="E15" s="34"/>
      <c r="F15" s="34"/>
      <c r="G15" s="34"/>
      <c r="H15" s="34"/>
      <c r="I15" s="34"/>
      <c r="J15" s="35"/>
      <c r="K15" s="35"/>
      <c r="P15" s="36"/>
      <c r="Q15" s="36"/>
      <c r="R15" s="36"/>
      <c r="S15" s="36"/>
    </row>
    <row r="16" spans="1:22" ht="19.5" customHeight="1" x14ac:dyDescent="0.25">
      <c r="A16" s="73"/>
      <c r="B16" s="73"/>
      <c r="C16" s="74"/>
      <c r="D16" s="74"/>
      <c r="E16" s="74"/>
      <c r="F16" s="74"/>
      <c r="G16" s="74"/>
      <c r="H16" s="74"/>
      <c r="I16" s="74"/>
      <c r="J16" s="74"/>
      <c r="K16" s="37"/>
      <c r="P16" s="37"/>
    </row>
    <row r="17" spans="1:19" s="25" customFormat="1" ht="10.5" x14ac:dyDescent="0.2">
      <c r="A17" s="75"/>
      <c r="B17" s="75"/>
      <c r="C17" s="75"/>
      <c r="D17" s="1"/>
      <c r="E17" s="34"/>
      <c r="F17" s="34"/>
      <c r="G17" s="34"/>
      <c r="H17" s="34"/>
      <c r="I17" s="34"/>
      <c r="J17" s="35"/>
      <c r="K17" s="35"/>
      <c r="P17" s="36"/>
      <c r="Q17" s="34"/>
      <c r="R17" s="34"/>
      <c r="S17" s="34"/>
    </row>
    <row r="18" spans="1:19" x14ac:dyDescent="0.25">
      <c r="F18" s="38"/>
      <c r="G18" s="38"/>
    </row>
  </sheetData>
  <mergeCells count="28">
    <mergeCell ref="A16:B16"/>
    <mergeCell ref="C16:J16"/>
    <mergeCell ref="A17:C17"/>
    <mergeCell ref="C12:F12"/>
    <mergeCell ref="H12:P12"/>
    <mergeCell ref="Q12:R12"/>
    <mergeCell ref="C13:F13"/>
    <mergeCell ref="C14:F14"/>
    <mergeCell ref="B10:V10"/>
    <mergeCell ref="A11:B11"/>
    <mergeCell ref="C11:F11"/>
    <mergeCell ref="H11:P11"/>
    <mergeCell ref="Q11:R11"/>
    <mergeCell ref="A6:U6"/>
    <mergeCell ref="A7:D7"/>
    <mergeCell ref="E7:R7"/>
    <mergeCell ref="A8:V8"/>
    <mergeCell ref="A9:V9"/>
    <mergeCell ref="A1:V1"/>
    <mergeCell ref="A2:A3"/>
    <mergeCell ref="B2:B3"/>
    <mergeCell ref="C2:C3"/>
    <mergeCell ref="D2:D3"/>
    <mergeCell ref="E2:K2"/>
    <mergeCell ref="L2:N2"/>
    <mergeCell ref="O2:O3"/>
    <mergeCell ref="P2:R2"/>
    <mergeCell ref="S2:V2"/>
  </mergeCells>
  <pageMargins left="0.50972222222222197" right="0.70833333333333304" top="0.74791666666666701" bottom="0.74791666666666701" header="0.51180555555555496" footer="0.51180555555555496"/>
  <pageSetup paperSize="9" scale="85" firstPageNumber="0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 цены</vt:lpstr>
      <vt:lpstr>Лист1</vt:lpstr>
      <vt:lpstr>'Расчет цены'!Область_печати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Науменко В.А.</dc:creator>
  <dc:description/>
  <cp:lastModifiedBy>Елена М. Антонова</cp:lastModifiedBy>
  <cp:revision>2</cp:revision>
  <cp:lastPrinted>2026-04-23T07:11:19Z</cp:lastPrinted>
  <dcterms:created xsi:type="dcterms:W3CDTF">2014-01-15T18:15:09Z</dcterms:created>
  <dcterms:modified xsi:type="dcterms:W3CDTF">2026-07-16T11:03:19Z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