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oshnikovAA\AppData\Local\LANIT\LanDocs\EditedFiles\"/>
    </mc:Choice>
  </mc:AlternateContent>
  <bookViews>
    <workbookView xWindow="-3300" yWindow="-105" windowWidth="17250" windowHeight="11010"/>
  </bookViews>
  <sheets>
    <sheet name="Лист1" sheetId="1" r:id="rId1"/>
  </sheets>
  <definedNames>
    <definedName name="_ftn1" localSheetId="0">Лист1!$A$13</definedName>
    <definedName name="_ftn2" localSheetId="0">Лист1!$A$14</definedName>
    <definedName name="_ftn3" localSheetId="0">Лист1!$A$15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17" i="1"/>
  <c r="P17" i="1" l="1"/>
  <c r="P18" i="1"/>
  <c r="P19" i="1"/>
  <c r="P20" i="1"/>
  <c r="K19" i="1"/>
  <c r="K20" i="1"/>
  <c r="J19" i="1"/>
  <c r="J20" i="1"/>
  <c r="J17" i="1" l="1"/>
  <c r="K17" i="1"/>
  <c r="L17" i="1" s="1"/>
  <c r="J18" i="1"/>
  <c r="K18" i="1"/>
  <c r="L18" i="1" s="1"/>
  <c r="K21" i="1" l="1"/>
  <c r="J21" i="1"/>
  <c r="P21" i="1" l="1"/>
  <c r="P22" i="1" s="1"/>
</calcChain>
</file>

<file path=xl/sharedStrings.xml><?xml version="1.0" encoding="utf-8"?>
<sst xmlns="http://schemas.openxmlformats.org/spreadsheetml/2006/main" count="63" uniqueCount="36">
  <si>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</si>
  <si>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</si>
  <si>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</si>
  <si>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</si>
  <si>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</si>
  <si>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</si>
  <si>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</si>
  <si>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</si>
  <si>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</si>
  <si>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</si>
  <si>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 xml:space="preserve">Метод сопоставимых рыночных цен (анализ рынка) в соответствии со статьей 22 Федерального закона от 05.04.2013 № 44-ФЗ </t>
  </si>
  <si>
    <t>Реквизиты запросов ценовой информации и ответы на них (в т.ч. в ЕИС)</t>
  </si>
  <si>
    <t>Типовая принадлежность</t>
  </si>
  <si>
    <t>-</t>
  </si>
  <si>
    <t>Источник № 1</t>
  </si>
  <si>
    <t>Источник № 2</t>
  </si>
  <si>
    <t xml:space="preserve">Источник № 3 </t>
  </si>
  <si>
    <t>Цена за единицу с учетом нормативных затрат (руб.)</t>
  </si>
  <si>
    <t>Итого цена единицы товара (работы, услуги) в том числе с учетом ЛБО (руб.)</t>
  </si>
  <si>
    <t>Итоговое значение ЦК (руб.)</t>
  </si>
  <si>
    <t>Всего ЦК с учетом ЛБО (руб.)</t>
  </si>
  <si>
    <t>Расчет ЦК</t>
  </si>
  <si>
    <t>шт.</t>
  </si>
  <si>
    <t>*</t>
  </si>
  <si>
    <t>Итого НМЦК/ЦК</t>
  </si>
  <si>
    <t>Штемпель</t>
  </si>
  <si>
    <t>Ответ получен от 3 (трех) источников на основании данной информации произведен расчет НМЦК: Источник № 1 – вх № 2965 от 05.06.2026,</t>
  </si>
  <si>
    <t>Источник № 2 – вх от 05.06.2026 № 2966, Источник № 3 – вх от 05.06.2026 № 2967</t>
  </si>
  <si>
    <t xml:space="preserve"> Письма о запросе ценовой информации от 28.05.2026</t>
  </si>
  <si>
    <t>№ 55-07-11/1522 направлены в пять организаций, Запрос о предоставлении ценовой информации в ЕИС от 29.05.2026 № 0821400000126000219</t>
  </si>
  <si>
    <t>Обоснование цены контракта, заключаемого с единственным поставщиком (подрядчиком, исполнителем) (ЦК)</t>
  </si>
  <si>
    <t>Дата подготовки обоснования ЦК</t>
  </si>
  <si>
    <t>Используемый метод определения  ЦК</t>
  </si>
  <si>
    <t xml:space="preserve">ЦК, исходя из наименьшего поступившего ценового предложения, составляет - 4 720 (Четыре тысячи семьсот двадцать) руб. 00 коп. </t>
  </si>
  <si>
    <t>* - устанавливается для случаев определения итогового значения ЦК методом сопоставимых рыночных цен</t>
  </si>
  <si>
    <t>Поставка штемпелей для обеспечения деятельности Межрегионального филиала Федерального казенного учреждения «Центр по обеспечению деятельности Казначейства России» в г. Ставрополе и Управления Федерального казначейства по Ставропольскому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</si>
</sst>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tabSelected="1" topLeftCell="B1" zoomScale="115" zoomScaleNormal="115" workbookViewId="0">
      <selection activeCell="B12" sqref="B12:B15"/>
    </sheetView>
  </sheetViews>
  <sheetFormatPr defaultRowHeight="15" x14ac:dyDescent="0.25"/>
  <cols>
    <col min="1" max="1" width="4.28515625" customWidth="1"/>
    <col min="2" max="2" width="23.5703125" customWidth="1"/>
    <col min="3" max="3" width="21.7109375" customWidth="1"/>
    <col min="4" max="4" width="7.7109375" customWidth="1"/>
    <col min="5" max="5" width="10.42578125" customWidth="1"/>
    <col min="6" max="6" width="7.7109375" customWidth="1"/>
    <col min="7" max="9" width="15.7109375" customWidth="1"/>
    <col min="11" max="11" width="11.7109375" customWidth="1"/>
    <col min="12" max="13" width="14.140625" customWidth="1"/>
    <col min="14" max="14" width="5.7109375" customWidth="1"/>
    <col min="15" max="15" width="14.5703125" customWidth="1"/>
    <col min="16" max="16" width="17.5703125" customWidth="1"/>
  </cols>
  <sheetData>
    <row r="2" spans="1:16" ht="54" customHeight="1" x14ac:dyDescent="0.3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7.25" customHeight="1" x14ac:dyDescent="0.3">
      <c r="A4" s="23" t="s">
        <v>31</v>
      </c>
      <c r="B4" s="23"/>
      <c r="C4" s="23"/>
      <c r="D4" s="23"/>
      <c r="E4" s="23"/>
      <c r="F4" s="26">
        <v>46178</v>
      </c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40.5" customHeight="1" x14ac:dyDescent="0.3">
      <c r="A5" s="24" t="s">
        <v>7</v>
      </c>
      <c r="B5" s="24"/>
      <c r="C5" s="28" t="s">
        <v>35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58.5" customHeight="1" x14ac:dyDescent="0.3">
      <c r="A6" s="23" t="s">
        <v>32</v>
      </c>
      <c r="B6" s="23"/>
      <c r="C6" s="23"/>
      <c r="D6" s="23"/>
      <c r="E6" s="23"/>
      <c r="F6" s="23"/>
      <c r="G6" s="29" t="s">
        <v>10</v>
      </c>
      <c r="H6" s="29"/>
      <c r="I6" s="29"/>
      <c r="J6" s="29"/>
      <c r="K6" s="29"/>
      <c r="L6" s="29"/>
      <c r="M6" s="29"/>
      <c r="N6" s="29"/>
      <c r="O6" s="29"/>
      <c r="P6" s="29"/>
    </row>
    <row r="7" spans="1:16" ht="18.75" x14ac:dyDescent="0.3">
      <c r="A7" s="25" t="s">
        <v>11</v>
      </c>
      <c r="B7" s="25"/>
      <c r="C7" s="25"/>
      <c r="D7" s="25"/>
      <c r="E7" s="25"/>
      <c r="F7" s="25"/>
      <c r="G7" s="25"/>
      <c r="H7" s="30" t="s">
        <v>28</v>
      </c>
      <c r="I7" s="30"/>
      <c r="J7" s="30"/>
      <c r="K7" s="30"/>
      <c r="L7" s="30"/>
      <c r="M7" s="30"/>
      <c r="N7" s="30"/>
      <c r="O7" s="30"/>
      <c r="P7" s="30"/>
    </row>
    <row r="8" spans="1:16" ht="18.75" x14ac:dyDescent="0.3">
      <c r="A8" s="21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8.75" x14ac:dyDescent="0.3">
      <c r="A9" s="28" t="s">
        <v>26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18.75" x14ac:dyDescent="0.3">
      <c r="A10" s="28" t="s">
        <v>27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19" t="s">
        <v>4</v>
      </c>
      <c r="B12" s="19" t="s">
        <v>9</v>
      </c>
      <c r="C12" s="19" t="s">
        <v>0</v>
      </c>
      <c r="D12" s="19" t="s">
        <v>12</v>
      </c>
      <c r="E12" s="19" t="s">
        <v>1</v>
      </c>
      <c r="F12" s="19" t="s">
        <v>2</v>
      </c>
      <c r="G12" s="19" t="s">
        <v>21</v>
      </c>
      <c r="H12" s="19"/>
      <c r="I12" s="19"/>
      <c r="J12" s="19"/>
      <c r="K12" s="19"/>
      <c r="L12" s="19"/>
      <c r="M12" s="19"/>
      <c r="N12" s="19"/>
      <c r="O12" s="19" t="s">
        <v>18</v>
      </c>
      <c r="P12" s="19" t="s">
        <v>20</v>
      </c>
    </row>
    <row r="13" spans="1:16" ht="18.95" customHeight="1" x14ac:dyDescent="0.25">
      <c r="A13" s="19"/>
      <c r="B13" s="19"/>
      <c r="C13" s="19"/>
      <c r="D13" s="19"/>
      <c r="E13" s="19"/>
      <c r="F13" s="19"/>
      <c r="G13" s="20" t="s">
        <v>8</v>
      </c>
      <c r="H13" s="20"/>
      <c r="I13" s="20"/>
      <c r="J13" s="19" t="s">
        <v>3</v>
      </c>
      <c r="K13" s="19" t="s">
        <v>5</v>
      </c>
      <c r="L13" s="19" t="s">
        <v>17</v>
      </c>
      <c r="M13" s="19" t="s">
        <v>19</v>
      </c>
      <c r="N13" s="19"/>
      <c r="O13" s="19"/>
      <c r="P13" s="19"/>
    </row>
    <row r="14" spans="1:16" ht="39.950000000000003" customHeight="1" x14ac:dyDescent="0.25">
      <c r="A14" s="19"/>
      <c r="B14" s="19"/>
      <c r="C14" s="19"/>
      <c r="D14" s="19"/>
      <c r="E14" s="19"/>
      <c r="F14" s="19"/>
      <c r="G14" s="4" t="s">
        <v>14</v>
      </c>
      <c r="H14" s="4" t="s">
        <v>15</v>
      </c>
      <c r="I14" s="4" t="s">
        <v>16</v>
      </c>
      <c r="J14" s="19"/>
      <c r="K14" s="19"/>
      <c r="L14" s="19"/>
      <c r="M14" s="19"/>
      <c r="N14" s="19"/>
      <c r="O14" s="19"/>
      <c r="P14" s="19"/>
    </row>
    <row r="15" spans="1:16" ht="18.95" customHeight="1" x14ac:dyDescent="0.25">
      <c r="A15" s="19"/>
      <c r="B15" s="19"/>
      <c r="C15" s="19"/>
      <c r="D15" s="19"/>
      <c r="E15" s="19"/>
      <c r="F15" s="19"/>
      <c r="G15" s="4" t="s">
        <v>6</v>
      </c>
      <c r="H15" s="4" t="s">
        <v>6</v>
      </c>
      <c r="I15" s="4" t="s">
        <v>6</v>
      </c>
      <c r="J15" s="19"/>
      <c r="K15" s="19"/>
      <c r="L15" s="19"/>
      <c r="M15" s="19"/>
      <c r="N15" s="19"/>
      <c r="O15" s="19"/>
      <c r="P15" s="19"/>
    </row>
    <row r="16" spans="1:16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19">
        <v>13</v>
      </c>
      <c r="N16" s="19"/>
      <c r="O16" s="4">
        <v>14</v>
      </c>
      <c r="P16" s="4">
        <v>15</v>
      </c>
    </row>
    <row r="17" spans="1:16" ht="15.75" x14ac:dyDescent="0.25">
      <c r="A17" s="9">
        <v>1</v>
      </c>
      <c r="B17" s="12" t="s">
        <v>25</v>
      </c>
      <c r="C17" s="12" t="s">
        <v>25</v>
      </c>
      <c r="D17" s="10" t="s">
        <v>13</v>
      </c>
      <c r="E17" s="10" t="s">
        <v>22</v>
      </c>
      <c r="F17" s="11">
        <v>1</v>
      </c>
      <c r="G17" s="16">
        <v>1090</v>
      </c>
      <c r="H17" s="17">
        <v>990</v>
      </c>
      <c r="I17" s="16">
        <v>960</v>
      </c>
      <c r="J17" s="14">
        <f t="shared" ref="J17:J20" si="0">STDEV(G17,H17,I17)/AVERAGE(G17,H17,I17)</f>
        <v>6.7172953475862288E-2</v>
      </c>
      <c r="K17" s="13">
        <f t="shared" ref="K17:K18" si="1">ROUND(AVERAGE(G17,H17,I17),2)</f>
        <v>1013.33</v>
      </c>
      <c r="L17" s="13">
        <f t="shared" ref="L17:L18" si="2">K17</f>
        <v>1013.33</v>
      </c>
      <c r="M17" s="13">
        <f>H17</f>
        <v>990</v>
      </c>
      <c r="N17" s="11" t="s">
        <v>23</v>
      </c>
      <c r="O17" s="5" t="s">
        <v>13</v>
      </c>
      <c r="P17" s="13">
        <f t="shared" ref="P17:P20" si="3">M17</f>
        <v>990</v>
      </c>
    </row>
    <row r="18" spans="1:16" ht="18" customHeight="1" x14ac:dyDescent="0.25">
      <c r="A18" s="9">
        <v>2</v>
      </c>
      <c r="B18" s="12" t="s">
        <v>25</v>
      </c>
      <c r="C18" s="12" t="s">
        <v>25</v>
      </c>
      <c r="D18" s="10" t="s">
        <v>13</v>
      </c>
      <c r="E18" s="10" t="s">
        <v>22</v>
      </c>
      <c r="F18" s="11">
        <v>1</v>
      </c>
      <c r="G18" s="16">
        <v>1090</v>
      </c>
      <c r="H18" s="17">
        <v>990</v>
      </c>
      <c r="I18" s="16">
        <v>960</v>
      </c>
      <c r="J18" s="14">
        <f t="shared" si="0"/>
        <v>6.7172953475862288E-2</v>
      </c>
      <c r="K18" s="13">
        <f t="shared" si="1"/>
        <v>1013.33</v>
      </c>
      <c r="L18" s="13">
        <f t="shared" si="2"/>
        <v>1013.33</v>
      </c>
      <c r="M18" s="13">
        <f t="shared" ref="M18:M21" si="4">H18</f>
        <v>990</v>
      </c>
      <c r="N18" s="11" t="s">
        <v>23</v>
      </c>
      <c r="O18" s="5" t="s">
        <v>13</v>
      </c>
      <c r="P18" s="13">
        <f t="shared" si="3"/>
        <v>990</v>
      </c>
    </row>
    <row r="19" spans="1:16" ht="22.5" customHeight="1" x14ac:dyDescent="0.25">
      <c r="A19" s="15">
        <v>3</v>
      </c>
      <c r="B19" s="12" t="s">
        <v>25</v>
      </c>
      <c r="C19" s="12" t="s">
        <v>25</v>
      </c>
      <c r="D19" s="10"/>
      <c r="E19" s="10" t="s">
        <v>22</v>
      </c>
      <c r="F19" s="11">
        <v>1</v>
      </c>
      <c r="G19" s="16">
        <v>1290</v>
      </c>
      <c r="H19" s="17">
        <v>1100</v>
      </c>
      <c r="I19" s="16">
        <v>1080</v>
      </c>
      <c r="J19" s="14">
        <f t="shared" si="0"/>
        <v>0.10020368098394068</v>
      </c>
      <c r="K19" s="13">
        <f t="shared" ref="K19:K21" si="5">ROUND(AVERAGE(G19,H19,I19),2)</f>
        <v>1156.67</v>
      </c>
      <c r="L19" s="13">
        <v>1156.67</v>
      </c>
      <c r="M19" s="13">
        <f t="shared" si="4"/>
        <v>1100</v>
      </c>
      <c r="N19" s="11" t="s">
        <v>23</v>
      </c>
      <c r="O19" s="5" t="s">
        <v>13</v>
      </c>
      <c r="P19" s="13">
        <f t="shared" si="3"/>
        <v>1100</v>
      </c>
    </row>
    <row r="20" spans="1:16" ht="26.25" customHeight="1" x14ac:dyDescent="0.25">
      <c r="A20" s="15">
        <v>4</v>
      </c>
      <c r="B20" s="12" t="s">
        <v>25</v>
      </c>
      <c r="C20" s="12" t="s">
        <v>25</v>
      </c>
      <c r="D20" s="10"/>
      <c r="E20" s="10" t="s">
        <v>22</v>
      </c>
      <c r="F20" s="11">
        <v>1</v>
      </c>
      <c r="G20" s="16">
        <v>1020</v>
      </c>
      <c r="H20" s="17">
        <v>820</v>
      </c>
      <c r="I20" s="16">
        <v>880</v>
      </c>
      <c r="J20" s="14">
        <f t="shared" si="0"/>
        <v>0.11319709057603422</v>
      </c>
      <c r="K20" s="13">
        <f t="shared" si="5"/>
        <v>906.67</v>
      </c>
      <c r="L20" s="13">
        <v>906.67</v>
      </c>
      <c r="M20" s="13">
        <f t="shared" si="4"/>
        <v>820</v>
      </c>
      <c r="N20" s="11" t="s">
        <v>23</v>
      </c>
      <c r="O20" s="5" t="s">
        <v>13</v>
      </c>
      <c r="P20" s="13">
        <f t="shared" si="3"/>
        <v>820</v>
      </c>
    </row>
    <row r="21" spans="1:16" ht="27" customHeight="1" x14ac:dyDescent="0.25">
      <c r="A21" s="9">
        <v>5</v>
      </c>
      <c r="B21" s="12" t="s">
        <v>25</v>
      </c>
      <c r="C21" s="12" t="s">
        <v>25</v>
      </c>
      <c r="D21" s="10" t="s">
        <v>13</v>
      </c>
      <c r="E21" s="10" t="s">
        <v>22</v>
      </c>
      <c r="F21" s="10">
        <v>1</v>
      </c>
      <c r="G21" s="16">
        <v>1020</v>
      </c>
      <c r="H21" s="17">
        <v>820</v>
      </c>
      <c r="I21" s="16">
        <v>880</v>
      </c>
      <c r="J21" s="14">
        <f>STDEV(G21,H21,I21)/AVERAGE(G21,H21,I21)</f>
        <v>0.11319709057603422</v>
      </c>
      <c r="K21" s="13">
        <f t="shared" si="5"/>
        <v>906.67</v>
      </c>
      <c r="L21" s="13">
        <v>906.67</v>
      </c>
      <c r="M21" s="13">
        <f t="shared" si="4"/>
        <v>820</v>
      </c>
      <c r="N21" s="11" t="s">
        <v>23</v>
      </c>
      <c r="O21" s="5" t="s">
        <v>13</v>
      </c>
      <c r="P21" s="13">
        <f>M21</f>
        <v>820</v>
      </c>
    </row>
    <row r="22" spans="1:16" x14ac:dyDescent="0.25">
      <c r="A22" s="20" t="s">
        <v>24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" t="s">
        <v>13</v>
      </c>
      <c r="P22" s="5">
        <f>SUM(P17:P21)</f>
        <v>4720</v>
      </c>
    </row>
    <row r="23" spans="1:1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" customHeight="1" x14ac:dyDescent="0.25">
      <c r="A24" s="18" t="s">
        <v>33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idden="1" x14ac:dyDescent="0.25">
      <c r="A25" s="8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2" t="s">
        <v>34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29">
    <mergeCell ref="A9:P9"/>
    <mergeCell ref="D12:D15"/>
    <mergeCell ref="O12:O15"/>
    <mergeCell ref="G12:N12"/>
    <mergeCell ref="M13:N15"/>
    <mergeCell ref="A10:P10"/>
    <mergeCell ref="A8:P8"/>
    <mergeCell ref="A2:P2"/>
    <mergeCell ref="A4:E4"/>
    <mergeCell ref="A5:B5"/>
    <mergeCell ref="A6:F6"/>
    <mergeCell ref="A7:G7"/>
    <mergeCell ref="F4:P4"/>
    <mergeCell ref="C5:P5"/>
    <mergeCell ref="G6:P6"/>
    <mergeCell ref="H7:P7"/>
    <mergeCell ref="A24:P24"/>
    <mergeCell ref="A12:A15"/>
    <mergeCell ref="K13:K15"/>
    <mergeCell ref="P12:P15"/>
    <mergeCell ref="B12:B15"/>
    <mergeCell ref="C12:C15"/>
    <mergeCell ref="E12:E15"/>
    <mergeCell ref="F12:F15"/>
    <mergeCell ref="G13:I13"/>
    <mergeCell ref="J13:J15"/>
    <mergeCell ref="L13:L15"/>
    <mergeCell ref="M16:N16"/>
    <mergeCell ref="A22:N22"/>
  </mergeCells>
  <pageMargins left="0.78740157480314965" right="0.78740157480314965" top="0.98425196850393704" bottom="0.59055118110236227" header="0.31496062992125984" footer="0.31496062992125984"/>
  <pageSetup paperSize="9" scale="7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Мирошников Александр Александрович</cp:lastModifiedBy>
  <cp:lastPrinted>2024-01-10T11:56:02Z</cp:lastPrinted>
  <dcterms:created xsi:type="dcterms:W3CDTF">2024-01-10T11:14:54Z</dcterms:created>
  <dcterms:modified xsi:type="dcterms:W3CDTF">2026-06-15T05:23:58Z</dcterms:modified>
</cp:coreProperties>
</file>