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6" i="8"/>
  <c r="M16" s="1"/>
  <c r="N16" s="1"/>
  <c r="O16" s="1"/>
  <c r="L15"/>
  <c r="M15" s="1"/>
  <c r="N15" s="1"/>
  <c r="O15" s="1"/>
  <c r="L14"/>
  <c r="M14" s="1"/>
  <c r="N14" s="1"/>
  <c r="O14" s="1"/>
  <c r="L13"/>
  <c r="M13" s="1"/>
  <c r="N13" s="1"/>
  <c r="O13" s="1"/>
  <c r="I16"/>
  <c r="J16"/>
  <c r="K16" s="1"/>
  <c r="I15"/>
  <c r="J15"/>
  <c r="K15" s="1"/>
  <c r="I14"/>
  <c r="J14"/>
  <c r="K14" s="1"/>
  <c r="I13"/>
  <c r="J13"/>
  <c r="K13" s="1"/>
  <c r="L17"/>
  <c r="M17" s="1"/>
  <c r="N17" s="1"/>
  <c r="O17" s="1"/>
  <c r="J17"/>
  <c r="I17"/>
  <c r="L12"/>
  <c r="M12" s="1"/>
  <c r="N12" s="1"/>
  <c r="O12" s="1"/>
  <c r="J12"/>
  <c r="I12"/>
  <c r="L11"/>
  <c r="M11" s="1"/>
  <c r="N11" s="1"/>
  <c r="O11" s="1"/>
  <c r="J11"/>
  <c r="I11"/>
  <c r="L10"/>
  <c r="M10" s="1"/>
  <c r="N10" s="1"/>
  <c r="O10" s="1"/>
  <c r="J10"/>
  <c r="I10"/>
  <c r="K17" l="1"/>
  <c r="K11"/>
  <c r="K12"/>
  <c r="K10"/>
  <c r="I9"/>
  <c r="J9"/>
  <c r="L9"/>
  <c r="M9" s="1"/>
  <c r="N9" s="1"/>
  <c r="O9" s="1"/>
  <c r="O18" s="1"/>
  <c r="K9" l="1"/>
  <c r="I19" l="1"/>
</calcChain>
</file>

<file path=xl/sharedStrings.xml><?xml version="1.0" encoding="utf-8"?>
<sst xmlns="http://schemas.openxmlformats.org/spreadsheetml/2006/main" count="46" uniqueCount="40">
  <si>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</si>
  <si>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</si>
  <si>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</si>
  <si>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</si>
  <si>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</si>
  <si>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</si>
  <si>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</si>
  <si>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</si>
  <si>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</si>
  <si>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</si>
  <si>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</si>
  <si>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</si>
  <si>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</si>
  <si>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</si>
  <si>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</si>
  <si>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</si>
  <si>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</si>
  <si>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</si>
  <si>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</si>
  <si>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</si>
  <si>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</si>
  <si>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</si>
  <si>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</si>
  <si>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</si>
  <si>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</si>
  <si>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хозтоваров</t>
  </si>
  <si>
    <t>Ценовое предложение № 2  ИП Шульга В.А.</t>
  </si>
  <si>
    <t>Ценовое предложение № 3 ИП Шульга И.М.</t>
  </si>
  <si>
    <t>Ценовое предложение № 1 ИП Зеленская О.В.</t>
  </si>
  <si>
    <t>Перчатки латексные, сверхпрочные, синие, размер  М</t>
  </si>
  <si>
    <t>пар.</t>
  </si>
  <si>
    <t>упак.</t>
  </si>
  <si>
    <t xml:space="preserve">Салфетки вискозные 30*30 (5 шт в уп) </t>
  </si>
  <si>
    <t>Салфетка микрофибра 30*30</t>
  </si>
  <si>
    <t>Тряпка для пола микрофибра 100*80</t>
  </si>
  <si>
    <t>Мешки для мусора 30 л</t>
  </si>
  <si>
    <t>Мешки для мусора 60 л</t>
  </si>
  <si>
    <t>Мешки для мусора 120 л</t>
  </si>
  <si>
    <t>Мешки для мусора 180 л</t>
  </si>
  <si>
    <t>Освежитель воздуха 300мл.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</si>
</sst>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justifyLastLine="1"/>
    </xf>
    <xf numFmtId="10" fontId="6" fillId="0" borderId="12" xfId="0" applyNumberFormat="1" applyFont="1" applyFill="1" applyBorder="1" applyAlignment="1">
      <alignment horizontal="distributed" vertical="center" justifyLastLine="1"/>
    </xf>
    <xf numFmtId="2" fontId="6" fillId="0" borderId="12" xfId="0" applyNumberFormat="1" applyFont="1" applyFill="1" applyBorder="1" applyAlignment="1">
      <alignment horizontal="distributed" vertical="center" wrapText="1" justifyLastLine="1"/>
    </xf>
    <xf numFmtId="165" fontId="6" fillId="0" borderId="12" xfId="0" applyNumberFormat="1" applyFont="1" applyFill="1" applyBorder="1" applyAlignment="1">
      <alignment horizontal="distributed" vertical="center" wrapText="1" justifyLastLine="1"/>
    </xf>
    <xf numFmtId="4" fontId="6" fillId="0" borderId="12" xfId="0" applyNumberFormat="1" applyFont="1" applyFill="1" applyBorder="1" applyAlignment="1">
      <alignment horizontal="center" vertical="center" wrapText="1" justifyLastLine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tabSelected="1" topLeftCell="A10" zoomScale="115" zoomScaleNormal="115" workbookViewId="0">
      <selection activeCell="K19" sqref="K1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54"/>
      <c r="N2" s="54"/>
      <c r="O2" s="54"/>
    </row>
    <row r="3" spans="1:15" ht="32.25" customHeight="1">
      <c r="A3" s="62" t="s">
        <v>25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ht="33" customHeight="1">
      <c r="A4" s="10"/>
      <c r="B4" s="10"/>
      <c r="C4" s="10"/>
      <c r="D4" s="10"/>
      <c r="E4" s="10"/>
      <c r="F4" s="15"/>
      <c r="G4" s="10"/>
      <c r="H4" s="10"/>
      <c r="I4" s="10"/>
      <c r="J4" s="10"/>
      <c r="K4" s="10"/>
      <c r="L4" s="10"/>
      <c r="M4" s="10"/>
      <c r="N4" s="10"/>
      <c r="O4" s="10"/>
    </row>
    <row r="5" spans="1:15" ht="48" customHeight="1">
      <c r="A5" s="70" t="s">
        <v>15</v>
      </c>
      <c r="B5" s="59"/>
      <c r="C5" s="74" t="s">
        <v>18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/>
    </row>
    <row r="6" spans="1:15" ht="32.25" customHeight="1">
      <c r="A6" s="70" t="s">
        <v>16</v>
      </c>
      <c r="B6" s="59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1:15" ht="39.75" customHeight="1">
      <c r="A7" s="63" t="s">
        <v>2</v>
      </c>
      <c r="B7" s="63" t="s">
        <v>19</v>
      </c>
      <c r="C7" s="65" t="s">
        <v>3</v>
      </c>
      <c r="D7" s="67" t="s">
        <v>0</v>
      </c>
      <c r="E7" s="69" t="s">
        <v>4</v>
      </c>
      <c r="F7" s="69"/>
      <c r="G7" s="69"/>
      <c r="H7" s="69"/>
      <c r="I7" s="60" t="s">
        <v>5</v>
      </c>
      <c r="J7" s="60"/>
      <c r="K7" s="60"/>
      <c r="L7" s="61" t="s">
        <v>6</v>
      </c>
      <c r="M7" s="61"/>
      <c r="N7" s="61"/>
      <c r="O7" s="61"/>
    </row>
    <row r="8" spans="1:15" s="43" customFormat="1" ht="219" customHeight="1">
      <c r="A8" s="64"/>
      <c r="B8" s="64"/>
      <c r="C8" s="66"/>
      <c r="D8" s="68"/>
      <c r="E8" s="39" t="s">
        <v>28</v>
      </c>
      <c r="F8" s="39" t="s">
        <v>26</v>
      </c>
      <c r="G8" s="40" t="s">
        <v>27</v>
      </c>
      <c r="H8" s="39" t="s">
        <v>7</v>
      </c>
      <c r="I8" s="41" t="s">
        <v>21</v>
      </c>
      <c r="J8" s="42" t="s">
        <v>8</v>
      </c>
      <c r="K8" s="42" t="s">
        <v>22</v>
      </c>
      <c r="L8" s="42" t="s">
        <v>23</v>
      </c>
      <c r="M8" s="39" t="s">
        <v>9</v>
      </c>
      <c r="N8" s="39" t="s">
        <v>10</v>
      </c>
      <c r="O8" s="39" t="s">
        <v>11</v>
      </c>
    </row>
    <row r="9" spans="1:15" s="12" customFormat="1" ht="58.5" customHeight="1">
      <c r="A9" s="16">
        <v>1</v>
      </c>
      <c r="B9" s="17" t="s">
        <v>29</v>
      </c>
      <c r="C9" s="18" t="s">
        <v>30</v>
      </c>
      <c r="D9" s="19">
        <v>200</v>
      </c>
      <c r="E9" s="20">
        <v>100</v>
      </c>
      <c r="F9" s="20">
        <v>90</v>
      </c>
      <c r="G9" s="20">
        <v>85</v>
      </c>
      <c r="H9" s="16">
        <v>3</v>
      </c>
      <c r="I9" s="21">
        <f t="shared" ref="I9:I17" si="0">AVERAGE(E9:G9)</f>
        <v>91.666666666666671</v>
      </c>
      <c r="J9" s="22">
        <f t="shared" ref="J9:J17" si="1">STDEV(E9:G9)</f>
        <v>7.6376261582597733</v>
      </c>
      <c r="K9" s="23">
        <f t="shared" ref="K9" si="2">J9/I9</f>
        <v>8.3319558090106619E-2</v>
      </c>
      <c r="L9" s="24">
        <f t="shared" ref="L9:L17" si="3">((D9/H9)*(SUM(E9:G9)))</f>
        <v>18333.333333333336</v>
      </c>
      <c r="M9" s="25">
        <f t="shared" ref="M9:M17" si="4">L9/D9</f>
        <v>91.666666666666686</v>
      </c>
      <c r="N9" s="26">
        <f t="shared" ref="N9" si="5">ROUND(M9,2)</f>
        <v>91.67</v>
      </c>
      <c r="O9" s="27">
        <f t="shared" ref="O9:O17" si="6">N9*D9</f>
        <v>18334</v>
      </c>
    </row>
    <row r="10" spans="1:15" ht="42.75" customHeight="1">
      <c r="A10" s="16">
        <v>2</v>
      </c>
      <c r="B10" s="17" t="s">
        <v>32</v>
      </c>
      <c r="C10" s="18" t="s">
        <v>31</v>
      </c>
      <c r="D10" s="19">
        <v>50</v>
      </c>
      <c r="E10" s="20">
        <v>50</v>
      </c>
      <c r="F10" s="20">
        <v>40</v>
      </c>
      <c r="G10" s="20">
        <v>40</v>
      </c>
      <c r="H10" s="16">
        <v>3</v>
      </c>
      <c r="I10" s="21">
        <f t="shared" si="0"/>
        <v>43.333333333333336</v>
      </c>
      <c r="J10" s="22">
        <f t="shared" si="1"/>
        <v>5.7735026918962706</v>
      </c>
      <c r="K10" s="23">
        <f t="shared" ref="K10:K11" si="7">J10/I10</f>
        <v>0.13323467750529855</v>
      </c>
      <c r="L10" s="24">
        <f t="shared" si="3"/>
        <v>2166.666666666667</v>
      </c>
      <c r="M10" s="25">
        <f t="shared" si="4"/>
        <v>43.333333333333343</v>
      </c>
      <c r="N10" s="26">
        <f t="shared" ref="N10:N11" si="8">ROUND(M10,2)</f>
        <v>43.33</v>
      </c>
      <c r="O10" s="27">
        <f t="shared" si="6"/>
        <v>2166.5</v>
      </c>
    </row>
    <row r="11" spans="1:15" ht="27.75" customHeight="1">
      <c r="A11" s="16">
        <v>3</v>
      </c>
      <c r="B11" s="17" t="s">
        <v>33</v>
      </c>
      <c r="C11" s="18" t="s">
        <v>20</v>
      </c>
      <c r="D11" s="19">
        <v>100</v>
      </c>
      <c r="E11" s="20">
        <v>30</v>
      </c>
      <c r="F11" s="20">
        <v>30</v>
      </c>
      <c r="G11" s="20">
        <v>30</v>
      </c>
      <c r="H11" s="16">
        <v>3</v>
      </c>
      <c r="I11" s="21">
        <f t="shared" si="0"/>
        <v>30</v>
      </c>
      <c r="J11" s="22">
        <f t="shared" si="1"/>
        <v>0</v>
      </c>
      <c r="K11" s="23">
        <f t="shared" si="7"/>
        <v>0</v>
      </c>
      <c r="L11" s="24">
        <f t="shared" si="3"/>
        <v>3000</v>
      </c>
      <c r="M11" s="25">
        <f t="shared" si="4"/>
        <v>30</v>
      </c>
      <c r="N11" s="26">
        <f t="shared" si="8"/>
        <v>30</v>
      </c>
      <c r="O11" s="27">
        <f t="shared" si="6"/>
        <v>3000</v>
      </c>
    </row>
    <row r="12" spans="1:15" s="13" customFormat="1" ht="46.5" customHeight="1">
      <c r="A12" s="16">
        <v>4</v>
      </c>
      <c r="B12" s="17" t="s">
        <v>34</v>
      </c>
      <c r="C12" s="18" t="s">
        <v>20</v>
      </c>
      <c r="D12" s="19">
        <v>20</v>
      </c>
      <c r="E12" s="20">
        <v>310</v>
      </c>
      <c r="F12" s="20">
        <v>310</v>
      </c>
      <c r="G12" s="20">
        <v>305</v>
      </c>
      <c r="H12" s="16">
        <v>3</v>
      </c>
      <c r="I12" s="21">
        <f t="shared" si="0"/>
        <v>308.33333333333331</v>
      </c>
      <c r="J12" s="22">
        <f t="shared" si="1"/>
        <v>2.8867513459498091</v>
      </c>
      <c r="K12" s="23">
        <f t="shared" ref="K12:K17" si="9">J12/I12</f>
        <v>9.3624367976750562E-3</v>
      </c>
      <c r="L12" s="24">
        <f t="shared" si="3"/>
        <v>6166.666666666667</v>
      </c>
      <c r="M12" s="25">
        <f t="shared" si="4"/>
        <v>308.33333333333337</v>
      </c>
      <c r="N12" s="26">
        <f t="shared" ref="N12:N17" si="10">ROUND(M12,2)</f>
        <v>308.33</v>
      </c>
      <c r="O12" s="27">
        <f t="shared" si="6"/>
        <v>6166.5999999999995</v>
      </c>
    </row>
    <row r="13" spans="1:15" s="13" customFormat="1" ht="46.5" customHeight="1">
      <c r="A13" s="16">
        <v>5</v>
      </c>
      <c r="B13" s="17" t="s">
        <v>35</v>
      </c>
      <c r="C13" s="18" t="s">
        <v>31</v>
      </c>
      <c r="D13" s="19">
        <v>100</v>
      </c>
      <c r="E13" s="20">
        <v>65</v>
      </c>
      <c r="F13" s="20">
        <v>60</v>
      </c>
      <c r="G13" s="20">
        <v>60</v>
      </c>
      <c r="H13" s="16">
        <v>3</v>
      </c>
      <c r="I13" s="48">
        <f t="shared" si="0"/>
        <v>61.666666666666664</v>
      </c>
      <c r="J13" s="49">
        <f t="shared" si="1"/>
        <v>2.8867513459480763</v>
      </c>
      <c r="K13" s="50">
        <f t="shared" si="9"/>
        <v>4.6812183988347182E-2</v>
      </c>
      <c r="L13" s="51">
        <f t="shared" si="3"/>
        <v>6166.666666666667</v>
      </c>
      <c r="M13" s="52">
        <f t="shared" si="4"/>
        <v>61.666666666666671</v>
      </c>
      <c r="N13" s="53">
        <f t="shared" si="10"/>
        <v>61.67</v>
      </c>
      <c r="O13" s="27">
        <f t="shared" si="6"/>
        <v>6167</v>
      </c>
    </row>
    <row r="14" spans="1:15" s="13" customFormat="1" ht="46.5" customHeight="1">
      <c r="A14" s="16">
        <v>6</v>
      </c>
      <c r="B14" s="17" t="s">
        <v>36</v>
      </c>
      <c r="C14" s="18" t="s">
        <v>31</v>
      </c>
      <c r="D14" s="19">
        <v>100</v>
      </c>
      <c r="E14" s="20">
        <v>70</v>
      </c>
      <c r="F14" s="20">
        <v>70</v>
      </c>
      <c r="G14" s="20">
        <v>65</v>
      </c>
      <c r="H14" s="16">
        <v>3</v>
      </c>
      <c r="I14" s="48">
        <f t="shared" si="0"/>
        <v>68.333333333333329</v>
      </c>
      <c r="J14" s="49">
        <f t="shared" si="1"/>
        <v>2.8867513459480763</v>
      </c>
      <c r="K14" s="50">
        <f t="shared" si="9"/>
        <v>4.224514164802063E-2</v>
      </c>
      <c r="L14" s="51">
        <f t="shared" si="3"/>
        <v>6833.3333333333339</v>
      </c>
      <c r="M14" s="52">
        <f t="shared" si="4"/>
        <v>68.333333333333343</v>
      </c>
      <c r="N14" s="53">
        <f t="shared" si="10"/>
        <v>68.33</v>
      </c>
      <c r="O14" s="27">
        <f t="shared" si="6"/>
        <v>6833</v>
      </c>
    </row>
    <row r="15" spans="1:15" s="13" customFormat="1" ht="46.5" customHeight="1">
      <c r="A15" s="16">
        <v>7</v>
      </c>
      <c r="B15" s="17" t="s">
        <v>37</v>
      </c>
      <c r="C15" s="18" t="s">
        <v>31</v>
      </c>
      <c r="D15" s="19">
        <v>100</v>
      </c>
      <c r="E15" s="20">
        <v>110</v>
      </c>
      <c r="F15" s="20">
        <v>110</v>
      </c>
      <c r="G15" s="20">
        <v>110</v>
      </c>
      <c r="H15" s="16">
        <v>3</v>
      </c>
      <c r="I15" s="48">
        <f t="shared" si="0"/>
        <v>110</v>
      </c>
      <c r="J15" s="49">
        <f t="shared" si="1"/>
        <v>0</v>
      </c>
      <c r="K15" s="50">
        <f t="shared" si="9"/>
        <v>0</v>
      </c>
      <c r="L15" s="51">
        <f t="shared" si="3"/>
        <v>11000</v>
      </c>
      <c r="M15" s="52">
        <f t="shared" si="4"/>
        <v>110</v>
      </c>
      <c r="N15" s="53">
        <f t="shared" si="10"/>
        <v>110</v>
      </c>
      <c r="O15" s="27">
        <f t="shared" si="6"/>
        <v>11000</v>
      </c>
    </row>
    <row r="16" spans="1:15" s="13" customFormat="1" ht="46.5" customHeight="1">
      <c r="A16" s="16">
        <v>8</v>
      </c>
      <c r="B16" s="44" t="s">
        <v>38</v>
      </c>
      <c r="C16" s="45" t="s">
        <v>31</v>
      </c>
      <c r="D16" s="46">
        <v>65</v>
      </c>
      <c r="E16" s="47">
        <v>210</v>
      </c>
      <c r="F16" s="47">
        <v>200</v>
      </c>
      <c r="G16" s="47">
        <v>195</v>
      </c>
      <c r="H16" s="16">
        <v>3</v>
      </c>
      <c r="I16" s="21">
        <f t="shared" si="0"/>
        <v>201.66666666666666</v>
      </c>
      <c r="J16" s="22">
        <f t="shared" si="1"/>
        <v>7.6376261582598923</v>
      </c>
      <c r="K16" s="23">
        <f t="shared" si="9"/>
        <v>3.7872526404594507E-2</v>
      </c>
      <c r="L16" s="24">
        <f t="shared" si="3"/>
        <v>13108.333333333334</v>
      </c>
      <c r="M16" s="25">
        <f t="shared" si="4"/>
        <v>201.66666666666669</v>
      </c>
      <c r="N16" s="26">
        <f t="shared" si="10"/>
        <v>201.67</v>
      </c>
      <c r="O16" s="27">
        <f t="shared" si="6"/>
        <v>13108.55</v>
      </c>
    </row>
    <row r="17" spans="1:16" s="5" customFormat="1" ht="45.75" customHeight="1">
      <c r="A17" s="16">
        <v>9</v>
      </c>
      <c r="B17" s="17" t="s">
        <v>39</v>
      </c>
      <c r="C17" s="18" t="s">
        <v>20</v>
      </c>
      <c r="D17" s="19">
        <v>40</v>
      </c>
      <c r="E17" s="20">
        <v>115</v>
      </c>
      <c r="F17" s="20">
        <v>110</v>
      </c>
      <c r="G17" s="20">
        <v>100</v>
      </c>
      <c r="H17" s="16">
        <v>3</v>
      </c>
      <c r="I17" s="21">
        <f t="shared" si="0"/>
        <v>108.33333333333333</v>
      </c>
      <c r="J17" s="22">
        <f t="shared" si="1"/>
        <v>7.6376261582596543</v>
      </c>
      <c r="K17" s="23">
        <f t="shared" si="9"/>
        <v>7.0501164537781422E-2</v>
      </c>
      <c r="L17" s="24">
        <f t="shared" si="3"/>
        <v>4333.3333333333339</v>
      </c>
      <c r="M17" s="25">
        <f t="shared" si="4"/>
        <v>108.33333333333334</v>
      </c>
      <c r="N17" s="26">
        <f t="shared" si="10"/>
        <v>108.33</v>
      </c>
      <c r="O17" s="27">
        <f t="shared" si="6"/>
        <v>4333.2</v>
      </c>
      <c r="P17" s="7"/>
    </row>
    <row r="18" spans="1:16" s="6" customFormat="1" ht="39.75" customHeight="1">
      <c r="A18" s="28"/>
      <c r="B18" s="29"/>
      <c r="C18" s="30"/>
      <c r="D18" s="30"/>
      <c r="E18" s="31"/>
      <c r="F18" s="31"/>
      <c r="G18" s="31"/>
      <c r="H18" s="32"/>
      <c r="I18" s="33"/>
      <c r="J18" s="34"/>
      <c r="K18" s="35"/>
      <c r="L18" s="36"/>
      <c r="M18" s="37"/>
      <c r="N18" s="36" t="s">
        <v>12</v>
      </c>
      <c r="O18" s="38">
        <f>SUM(O9:O17)</f>
        <v>71108.849999999991</v>
      </c>
    </row>
    <row r="19" spans="1:16" s="6" customFormat="1" ht="38.25" customHeight="1">
      <c r="A19" s="55" t="s">
        <v>13</v>
      </c>
      <c r="B19" s="55"/>
      <c r="C19" s="55"/>
      <c r="D19" s="55"/>
      <c r="E19" s="55"/>
      <c r="F19" s="55"/>
      <c r="G19" s="55"/>
      <c r="H19" s="55"/>
      <c r="I19" s="3">
        <f>O18</f>
        <v>71108.849999999991</v>
      </c>
      <c r="J19" s="4" t="s">
        <v>14</v>
      </c>
      <c r="K19" s="4"/>
      <c r="L19" s="4"/>
      <c r="M19" s="4"/>
      <c r="N19" s="4"/>
      <c r="O19" s="3"/>
    </row>
    <row r="20" spans="1:16" ht="15.75">
      <c r="A20" s="56" t="s">
        <v>17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6" s="6" customFormat="1" ht="98.25" customHeight="1">
      <c r="A21" s="56" t="s">
        <v>24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1:16" ht="15.75">
      <c r="A22" s="57"/>
      <c r="B22" s="57"/>
      <c r="C22" s="72"/>
      <c r="D22" s="72"/>
      <c r="E22" s="72"/>
      <c r="F22" s="72"/>
      <c r="G22" s="72"/>
      <c r="H22" s="72"/>
      <c r="I22" s="72"/>
      <c r="J22" s="14"/>
      <c r="K22" s="14"/>
      <c r="L22" s="14"/>
      <c r="M22" s="14"/>
      <c r="N22" s="14"/>
      <c r="O22" s="14"/>
    </row>
    <row r="23" spans="1:16" ht="15.7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6"/>
    </row>
    <row r="24" spans="1:16" ht="15.75">
      <c r="A24" s="77"/>
      <c r="B24" s="77"/>
      <c r="C24" s="2"/>
      <c r="D24" s="8"/>
      <c r="E24" s="8"/>
      <c r="F24" s="8"/>
      <c r="G24" s="8"/>
      <c r="H24" s="8"/>
      <c r="J24" s="77"/>
      <c r="K24" s="77"/>
      <c r="L24" s="11"/>
    </row>
    <row r="25" spans="1:16" ht="15.75">
      <c r="A25" s="71"/>
      <c r="B25" s="71"/>
      <c r="C25" s="71"/>
      <c r="D25" s="71"/>
      <c r="E25" s="71"/>
      <c r="F25" s="71"/>
      <c r="G25" s="71"/>
      <c r="H25" s="9"/>
      <c r="I25" s="6"/>
      <c r="J25" s="6"/>
      <c r="K25" s="6"/>
      <c r="L25" s="6"/>
      <c r="M25" s="6"/>
      <c r="N25" s="6"/>
      <c r="O25" s="6"/>
    </row>
  </sheetData>
  <mergeCells count="22">
    <mergeCell ref="A25:G25"/>
    <mergeCell ref="C22:I22"/>
    <mergeCell ref="A23:N23"/>
    <mergeCell ref="A6:B6"/>
    <mergeCell ref="C5:O5"/>
    <mergeCell ref="A24:B24"/>
    <mergeCell ref="J24:K24"/>
    <mergeCell ref="M2:O2"/>
    <mergeCell ref="A19:H19"/>
    <mergeCell ref="A20:O20"/>
    <mergeCell ref="A21:O21"/>
    <mergeCell ref="A22:B2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2026-08-17T03:12:07Z</dcterms:modified>
</cp:coreProperties>
</file>