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c_server\Обмен\Ильгина\Березка\06. Июнь 2026\Экспепртиза замены ГРУ\"/>
    </mc:Choice>
  </mc:AlternateContent>
  <xr:revisionPtr revIDLastSave="0" documentId="13_ncr:1_{6888A7A3-FFDD-4782-A3DD-33BEB94102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7" r:id="rId1"/>
  </sheets>
  <definedNames>
    <definedName name="_xlnm._FilterDatabase" localSheetId="0" hidden="1">'Расчет НМЦК'!#REF!</definedName>
    <definedName name="_xlnm.Print_Titles" localSheetId="0">'Расчет НМЦК'!$7:$8</definedName>
    <definedName name="_xlnm.Print_Area" localSheetId="0">'Расчет НМЦК'!$A$1:$Q$18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7" l="1"/>
  <c r="P9" i="7" s="1"/>
  <c r="P10" i="7" s="1"/>
  <c r="N9" i="7"/>
  <c r="O9" i="7" s="1"/>
</calcChain>
</file>

<file path=xl/sharedStrings.xml><?xml version="1.0" encoding="utf-8"?>
<sst xmlns="http://schemas.openxmlformats.org/spreadsheetml/2006/main" count="29" uniqueCount="29">
  <si>
    <t>Расчет начальной (максимальной) цены контракта:</t>
  </si>
  <si>
    <t>№ п/п</t>
  </si>
  <si>
    <t>Наименование товара</t>
  </si>
  <si>
    <t>Единица измерения (по ОКЕИ)</t>
  </si>
  <si>
    <t>Источник 3</t>
  </si>
  <si>
    <t>Код по ОКПД</t>
  </si>
  <si>
    <t>Источник 2</t>
  </si>
  <si>
    <t>Источник 4</t>
  </si>
  <si>
    <t>Источник 5</t>
  </si>
  <si>
    <t>Количество (объем) закупаемого товара (V)</t>
  </si>
  <si>
    <t>Источник 1</t>
  </si>
  <si>
    <t>Цена за единицу товара, работ и услуг</t>
  </si>
  <si>
    <t xml:space="preserve">Источник 2: ценовое предложение </t>
  </si>
  <si>
    <t xml:space="preserve">Источник 3: ценовое предложение </t>
  </si>
  <si>
    <t xml:space="preserve">Ср. ар. цена за ед. изм., руб.
</t>
  </si>
  <si>
    <t xml:space="preserve">Ср. кв. откл.  </t>
  </si>
  <si>
    <t>Коэфф. вариации</t>
  </si>
  <si>
    <t>Н(М)ЦК, руб.</t>
  </si>
  <si>
    <t>Источник 1: ценовое предложение</t>
  </si>
  <si>
    <t>Источник 6</t>
  </si>
  <si>
    <t>Источник 7</t>
  </si>
  <si>
    <t>Источник 8</t>
  </si>
  <si>
    <t xml:space="preserve">Обоснование начальной (максимальной) цены договора </t>
  </si>
  <si>
    <t>Используемый метод определения НМЦК с обоснованием: 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</si>
  <si>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 xml:space="preserve"> </t>
  </si>
  <si>
    <t>Экспертиза</t>
  </si>
  <si>
    <t>шт.</t>
  </si>
  <si>
    <r>
      <t>Начальная (максимальная) цена договора составляет</t>
    </r>
    <r>
      <rPr>
        <sz val="11"/>
        <color rgb="FF000000"/>
        <rFont val="Times New Roman"/>
        <family val="1"/>
        <charset val="204"/>
      </rPr>
      <t xml:space="preserve"> 148 833,33 руб. (Сто сорок восемь тысяч восемьсот тридцать три рубля 33 коп.)</t>
    </r>
  </si>
  <si>
    <t>Дата формирования обоснования НМЦК: 29.06.2026г.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</si>
</sst>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#,##0.00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5" fillId="0" borderId="0"/>
    <xf numFmtId="0" fontId="7" fillId="0" borderId="0"/>
    <xf numFmtId="0" fontId="10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2" fillId="0" borderId="0" xfId="0" applyNumberFormat="1" applyFont="1" applyFill="1"/>
    <xf numFmtId="0" fontId="4" fillId="0" borderId="0" xfId="0" applyFont="1" applyFill="1"/>
    <xf numFmtId="0" fontId="13" fillId="0" borderId="0" xfId="0" applyFont="1" applyAlignment="1">
      <alignment vertical="center" wrapText="1"/>
    </xf>
    <xf numFmtId="0" fontId="14" fillId="0" borderId="0" xfId="0" applyFont="1"/>
    <xf numFmtId="4" fontId="14" fillId="0" borderId="0" xfId="0" applyNumberFormat="1" applyFont="1"/>
    <xf numFmtId="4" fontId="14" fillId="0" borderId="0" xfId="0" applyNumberFormat="1" applyFont="1" applyFill="1"/>
    <xf numFmtId="49" fontId="14" fillId="0" borderId="0" xfId="0" applyNumberFormat="1" applyFont="1"/>
    <xf numFmtId="0" fontId="14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/>
    <xf numFmtId="49" fontId="2" fillId="0" borderId="0" xfId="0" applyNumberFormat="1" applyFont="1" applyFill="1"/>
    <xf numFmtId="4" fontId="3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/>
    <xf numFmtId="4" fontId="4" fillId="0" borderId="0" xfId="0" applyNumberFormat="1" applyFont="1" applyFill="1"/>
    <xf numFmtId="0" fontId="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/>
    <xf numFmtId="4" fontId="4" fillId="0" borderId="0" xfId="0" applyNumberFormat="1" applyFont="1"/>
    <xf numFmtId="2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5" fillId="0" borderId="0" xfId="16" applyFill="1"/>
    <xf numFmtId="49" fontId="3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43" fontId="3" fillId="0" borderId="1" xfId="17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 wrapText="1"/>
    </xf>
  </cellXfs>
  <cellStyles count="18">
    <cellStyle name="Excel Built-in Normal" xfId="2" xr:uid="{00000000-0005-0000-0000-000000000000}"/>
    <cellStyle name="Гиперссылка" xfId="16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2 3" xfId="8" xr:uid="{00000000-0005-0000-0000-000005000000}"/>
    <cellStyle name="Обычный 3" xfId="5" xr:uid="{00000000-0005-0000-0000-000006000000}"/>
    <cellStyle name="Обычный 4" xfId="6" xr:uid="{00000000-0005-0000-0000-000007000000}"/>
    <cellStyle name="Обычный 5" xfId="1" xr:uid="{00000000-0005-0000-0000-000008000000}"/>
    <cellStyle name="Обычный 6" xfId="7" xr:uid="{00000000-0005-0000-0000-000009000000}"/>
    <cellStyle name="Обычный 7" xfId="10" xr:uid="{00000000-0005-0000-0000-00000A000000}"/>
    <cellStyle name="Обычный 8" xfId="9" xr:uid="{00000000-0005-0000-0000-00000B000000}"/>
    <cellStyle name="Процентный 2" xfId="11" xr:uid="{00000000-0005-0000-0000-00000C000000}"/>
    <cellStyle name="Процентный 2 2" xfId="12" xr:uid="{00000000-0005-0000-0000-00000D000000}"/>
    <cellStyle name="Финансовый" xfId="17" builtinId="3"/>
    <cellStyle name="Финансовый 2" xfId="13" xr:uid="{00000000-0005-0000-0000-00000E000000}"/>
    <cellStyle name="Финансовый 3" xfId="14" xr:uid="{00000000-0005-0000-0000-00000F000000}"/>
    <cellStyle name="Финансовый 3 2" xfId="15" xr:uid="{00000000-0005-0000-0000-000010000000}"/>
  </cellStyles>
  <dxfs count="0"/>
  <tableStyles count="0" defaultTableStyle="TableStyleMedium2" defaultPivotStyle="PivotStyleLight16"/>
  <colors>
    <mruColors>
      <color rgb="FFDBB7FF"/>
      <color rgb="FFD3B5E9"/>
      <color rgb="FFF1D5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104776</xdr:colOff>
      <xdr:row>6</xdr:row>
      <xdr:rowOff>238126</xdr:rowOff>
    </xdr:from>
    <xdr:to>
      <xdr:col>13</xdr:col>
      <xdr:colOff>838200</xdr:colOff>
      <xdr:row>7</xdr:row>
      <xdr:rowOff>466725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953251" y="1943101"/>
          <a:ext cx="733424" cy="561974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7</xdr:row>
      <xdr:rowOff>85725</xdr:rowOff>
    </xdr:from>
    <xdr:to>
      <xdr:col>14</xdr:col>
      <xdr:colOff>810825</xdr:colOff>
      <xdr:row>7</xdr:row>
      <xdr:rowOff>366165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3467100"/>
          <a:ext cx="658425" cy="28044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7</xdr:row>
      <xdr:rowOff>142875</xdr:rowOff>
    </xdr:from>
    <xdr:to>
      <xdr:col>16</xdr:col>
      <xdr:colOff>9524</xdr:colOff>
      <xdr:row>7</xdr:row>
      <xdr:rowOff>419100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8772525" y="3524250"/>
          <a:ext cx="93344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21"/>
  <sheetViews>
    <sheetView tabSelected="1" topLeftCell="A4" zoomScaleNormal="100" zoomScaleSheetLayoutView="100" workbookViewId="0">
      <selection activeCell="A19" sqref="A19"/>
    </sheetView>
  </sheetViews>
  <sheetFormatPr defaultRowHeight="15" x14ac:dyDescent="0.25"/>
  <cols>
    <col min="1" max="1" width="5.5703125" style="9" customWidth="1"/>
    <col min="2" max="2" width="10.5703125" style="13" hidden="1" customWidth="1"/>
    <col min="3" max="3" width="32.85546875" style="1" customWidth="1"/>
    <col min="4" max="4" width="11.42578125" style="9" customWidth="1"/>
    <col min="5" max="6" width="12.7109375" style="10" customWidth="1"/>
    <col min="7" max="7" width="14.140625" style="10" customWidth="1"/>
    <col min="8" max="8" width="14.5703125" style="10" hidden="1" customWidth="1"/>
    <col min="9" max="9" width="14.5703125" style="11" hidden="1" customWidth="1"/>
    <col min="10" max="10" width="13.28515625" style="12" hidden="1" customWidth="1"/>
    <col min="11" max="12" width="13.28515625" style="9" hidden="1" customWidth="1"/>
    <col min="13" max="15" width="13.28515625" style="9" customWidth="1"/>
    <col min="16" max="16" width="14.85546875" style="9" customWidth="1"/>
    <col min="17" max="17" width="13.85546875" style="9" customWidth="1"/>
    <col min="18" max="18" width="36.28515625" style="9" customWidth="1"/>
    <col min="19" max="16384" width="9.140625" style="9"/>
  </cols>
  <sheetData>
    <row r="1" spans="1:19" ht="19.5" customHeight="1" x14ac:dyDescent="0.25">
      <c r="A1" s="34" t="s">
        <v>22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9" ht="19.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9" ht="15" customHeight="1" x14ac:dyDescent="0.25">
      <c r="A3" s="5"/>
      <c r="B3" s="5"/>
      <c r="C3" s="15"/>
      <c r="D3" s="16"/>
      <c r="E3" s="6"/>
      <c r="F3" s="6"/>
      <c r="G3" s="6"/>
      <c r="H3" s="6"/>
      <c r="I3" s="6"/>
      <c r="J3" s="17"/>
      <c r="K3" s="16"/>
      <c r="L3" s="16"/>
      <c r="M3" s="16"/>
      <c r="N3" s="16"/>
      <c r="O3" s="16"/>
      <c r="P3" s="16"/>
      <c r="Q3" s="16"/>
    </row>
    <row r="4" spans="1:19" ht="50.25" customHeight="1" x14ac:dyDescent="0.25">
      <c r="A4" s="36" t="s">
        <v>23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9" x14ac:dyDescent="0.25">
      <c r="A5" s="5"/>
      <c r="B5" s="5"/>
      <c r="C5" s="15"/>
      <c r="D5" s="16"/>
      <c r="E5" s="6"/>
      <c r="F5" s="6"/>
      <c r="G5" s="6"/>
      <c r="H5" s="6"/>
      <c r="I5" s="6"/>
      <c r="J5" s="17"/>
      <c r="K5" s="16"/>
      <c r="L5" s="16"/>
      <c r="M5" s="16"/>
      <c r="N5" s="16"/>
      <c r="O5" s="16"/>
      <c r="P5" s="16"/>
      <c r="Q5" s="16"/>
    </row>
    <row r="6" spans="1:19" x14ac:dyDescent="0.25">
      <c r="A6" s="35" t="s">
        <v>0</v>
      </c>
      <c r="B6" s="35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9" s="1" customFormat="1" ht="26.25" customHeight="1" x14ac:dyDescent="0.25">
      <c r="A7" s="38" t="s">
        <v>1</v>
      </c>
      <c r="B7" s="38" t="s">
        <v>5</v>
      </c>
      <c r="C7" s="38" t="s">
        <v>2</v>
      </c>
      <c r="D7" s="38" t="s">
        <v>3</v>
      </c>
      <c r="E7" s="42" t="s">
        <v>11</v>
      </c>
      <c r="F7" s="42"/>
      <c r="G7" s="42"/>
      <c r="H7" s="42"/>
      <c r="I7" s="42"/>
      <c r="J7" s="43"/>
      <c r="K7" s="43"/>
      <c r="L7" s="43"/>
      <c r="M7" s="39" t="s">
        <v>14</v>
      </c>
      <c r="N7" s="40" t="s">
        <v>15</v>
      </c>
      <c r="O7" s="28" t="s">
        <v>16</v>
      </c>
      <c r="P7" s="38" t="s">
        <v>17</v>
      </c>
      <c r="Q7" s="38" t="s">
        <v>9</v>
      </c>
    </row>
    <row r="8" spans="1:19" s="1" customFormat="1" ht="39.75" customHeight="1" x14ac:dyDescent="0.2">
      <c r="A8" s="38"/>
      <c r="B8" s="38"/>
      <c r="C8" s="38"/>
      <c r="D8" s="38"/>
      <c r="E8" s="18" t="s">
        <v>10</v>
      </c>
      <c r="F8" s="18" t="s">
        <v>6</v>
      </c>
      <c r="G8" s="18" t="s">
        <v>4</v>
      </c>
      <c r="H8" s="18" t="s">
        <v>7</v>
      </c>
      <c r="I8" s="18" t="s">
        <v>8</v>
      </c>
      <c r="J8" s="18" t="s">
        <v>19</v>
      </c>
      <c r="K8" s="18" t="s">
        <v>20</v>
      </c>
      <c r="L8" s="18" t="s">
        <v>21</v>
      </c>
      <c r="M8" s="39"/>
      <c r="N8" s="41"/>
      <c r="O8" s="28"/>
      <c r="P8" s="38"/>
      <c r="Q8" s="38"/>
    </row>
    <row r="9" spans="1:19" s="1" customFormat="1" ht="26.25" customHeight="1" x14ac:dyDescent="0.2">
      <c r="A9" s="30">
        <v>1</v>
      </c>
      <c r="B9" s="24"/>
      <c r="C9" s="24" t="s">
        <v>25</v>
      </c>
      <c r="D9" s="24" t="s">
        <v>26</v>
      </c>
      <c r="E9" s="24">
        <v>110000</v>
      </c>
      <c r="F9" s="24">
        <v>157000</v>
      </c>
      <c r="G9" s="24">
        <v>179500</v>
      </c>
      <c r="H9" s="24"/>
      <c r="I9" s="24"/>
      <c r="J9" s="24"/>
      <c r="K9" s="24"/>
      <c r="L9" s="24"/>
      <c r="M9" s="31">
        <f>(E9+F9+G9)/3</f>
        <v>148833.33333333334</v>
      </c>
      <c r="N9" s="24">
        <f t="shared" ref="N9" si="0">STDEV(E9,F9,G9)</f>
        <v>35462.421425127359</v>
      </c>
      <c r="O9" s="24">
        <f t="shared" ref="O9" si="1">N9/(E9+F9+G9)*100</f>
        <v>7.9423116293678291</v>
      </c>
      <c r="P9" s="33">
        <f>Q9*M9</f>
        <v>148833.33333333334</v>
      </c>
      <c r="Q9" s="30">
        <v>1</v>
      </c>
    </row>
    <row r="10" spans="1:19" s="7" customFormat="1" ht="12.75" x14ac:dyDescent="0.2">
      <c r="A10" s="3"/>
      <c r="B10" s="3"/>
      <c r="C10" s="32"/>
      <c r="D10" s="25"/>
      <c r="E10" s="26"/>
      <c r="F10" s="26" t="s">
        <v>24</v>
      </c>
      <c r="G10" s="26"/>
      <c r="H10" s="26"/>
      <c r="I10" s="26"/>
      <c r="J10" s="26"/>
      <c r="K10" s="26"/>
      <c r="L10" s="26"/>
      <c r="M10" s="29"/>
      <c r="N10" s="26"/>
      <c r="O10" s="26"/>
      <c r="P10" s="26">
        <f>SUM(P9:P9)</f>
        <v>148833.33333333334</v>
      </c>
      <c r="Q10" s="4"/>
      <c r="S10" s="23"/>
    </row>
    <row r="11" spans="1:19" x14ac:dyDescent="0.25">
      <c r="A11" s="2"/>
      <c r="B11" s="2"/>
      <c r="C11" s="7"/>
      <c r="D11" s="13"/>
      <c r="E11" s="11"/>
      <c r="F11" s="11"/>
      <c r="G11" s="11"/>
      <c r="H11" s="11"/>
      <c r="J11" s="19"/>
      <c r="K11" s="13"/>
      <c r="L11" s="13"/>
      <c r="M11" s="13"/>
      <c r="N11" s="13"/>
      <c r="O11" s="13"/>
      <c r="P11" s="13"/>
      <c r="Q11" s="13"/>
    </row>
    <row r="12" spans="1:19" ht="15" customHeight="1" x14ac:dyDescent="0.25">
      <c r="A12" s="14" t="s">
        <v>18</v>
      </c>
      <c r="B12" s="2"/>
      <c r="C12" s="7"/>
      <c r="D12" s="27"/>
      <c r="E12" s="11"/>
      <c r="F12" s="11"/>
      <c r="G12" s="20"/>
      <c r="H12" s="11"/>
      <c r="J12" s="19"/>
      <c r="K12" s="13"/>
      <c r="L12" s="13"/>
      <c r="M12" s="13"/>
      <c r="N12" s="13"/>
      <c r="O12" s="13"/>
      <c r="P12" s="13"/>
      <c r="Q12" s="21"/>
    </row>
    <row r="13" spans="1:19" x14ac:dyDescent="0.25">
      <c r="A13" s="14" t="s">
        <v>12</v>
      </c>
      <c r="B13" s="2"/>
      <c r="C13" s="7"/>
      <c r="D13" s="27"/>
      <c r="E13" s="11"/>
      <c r="F13" s="11"/>
      <c r="G13" s="20"/>
      <c r="H13" s="11"/>
      <c r="J13" s="19"/>
      <c r="K13" s="13"/>
      <c r="L13" s="13"/>
      <c r="M13" s="13"/>
      <c r="N13" s="13"/>
      <c r="O13" s="13"/>
      <c r="P13" s="13"/>
      <c r="Q13" s="22"/>
    </row>
    <row r="14" spans="1:19" x14ac:dyDescent="0.25">
      <c r="A14" s="14" t="s">
        <v>13</v>
      </c>
      <c r="B14" s="2"/>
      <c r="C14" s="7"/>
      <c r="D14" s="27"/>
      <c r="E14" s="11"/>
      <c r="F14" s="11"/>
      <c r="G14" s="20"/>
      <c r="H14" s="11"/>
      <c r="J14" s="19"/>
      <c r="K14" s="13"/>
      <c r="L14" s="13"/>
      <c r="M14" s="13"/>
      <c r="N14" s="13"/>
      <c r="O14" s="13"/>
      <c r="P14" s="13"/>
      <c r="Q14" s="22"/>
    </row>
    <row r="15" spans="1:19" x14ac:dyDescent="0.25">
      <c r="A15" s="14"/>
      <c r="B15" s="2"/>
      <c r="C15" s="7"/>
      <c r="D15" s="13"/>
      <c r="E15" s="11"/>
      <c r="F15" s="11"/>
      <c r="G15" s="11"/>
      <c r="H15" s="11"/>
      <c r="J15" s="19"/>
      <c r="K15" s="13"/>
      <c r="L15" s="13"/>
      <c r="M15" s="13"/>
      <c r="N15" s="13"/>
      <c r="O15" s="13"/>
      <c r="P15" s="13"/>
      <c r="Q15" s="22"/>
    </row>
    <row r="16" spans="1:19" ht="32.25" customHeight="1" x14ac:dyDescent="0.25">
      <c r="A16" s="45" t="s">
        <v>27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1:17" ht="15" customHeight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1:17" ht="18" customHeight="1" x14ac:dyDescent="0.25">
      <c r="A18" s="44" t="s">
        <v>28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</row>
    <row r="19" spans="1:17" ht="15.75" x14ac:dyDescent="0.25">
      <c r="A19" s="8"/>
      <c r="B19" s="46"/>
    </row>
    <row r="20" spans="1:17" ht="15.75" x14ac:dyDescent="0.25">
      <c r="A20" s="8"/>
      <c r="B20" s="46"/>
    </row>
    <row r="21" spans="1:17" ht="15.75" x14ac:dyDescent="0.25">
      <c r="A21" s="46"/>
      <c r="B21" s="46"/>
    </row>
  </sheetData>
  <mergeCells count="18">
    <mergeCell ref="A18:Q18"/>
    <mergeCell ref="A16:Q16"/>
    <mergeCell ref="B19:B20"/>
    <mergeCell ref="A21:B21"/>
    <mergeCell ref="A17:Q17"/>
    <mergeCell ref="A1:Q1"/>
    <mergeCell ref="A2:Q2"/>
    <mergeCell ref="A4:Q4"/>
    <mergeCell ref="A6:Q6"/>
    <mergeCell ref="A7:A8"/>
    <mergeCell ref="B7:B8"/>
    <mergeCell ref="C7:C8"/>
    <mergeCell ref="D7:D8"/>
    <mergeCell ref="P7:P8"/>
    <mergeCell ref="Q7:Q8"/>
    <mergeCell ref="M7:M8"/>
    <mergeCell ref="N7:N8"/>
    <mergeCell ref="E7:L7"/>
  </mergeCells>
  <pageMargins left="0.23622047244094491" right="0.15748031496062992" top="0.27559055118110237" bottom="0.23622047244094491" header="0.23622047244094491" footer="0.15748031496062992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Седова Ольга Петровна</dc:creator>
  <cp:lastModifiedBy>User</cp:lastModifiedBy>
  <cp:lastPrinted>2026-05-13T10:43:55Z</cp:lastPrinted>
  <dcterms:created xsi:type="dcterms:W3CDTF">2014-11-12T05:24:10Z</dcterms:created>
  <dcterms:modified xsi:type="dcterms:W3CDTF">2026-06-29T05:56:24Z</dcterms:modified>
</cp:coreProperties>
</file>