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030"/>
  </bookViews>
  <sheets>
    <sheet name="ПРИМЕР 5 (ЦК)" sheetId="5" r:id="rId1"/>
  </sheets>
  <externalReferences>
    <externalReference r:id="rId2"/>
  </externalReferences>
  <definedNames>
    <definedName name="название">[1]Список!$A$2:$A$3</definedName>
  </definedNames>
  <calcPr calcId="145621"/>
</workbook>
</file>

<file path=xl/calcChain.xml><?xml version="1.0" encoding="utf-8"?>
<calcChain xmlns="http://schemas.openxmlformats.org/spreadsheetml/2006/main">
  <c r="I11" i="5" l="1"/>
  <c r="I12" i="5"/>
  <c r="I13" i="5"/>
  <c r="H11" i="5"/>
  <c r="H12" i="5"/>
  <c r="H13" i="5"/>
  <c r="G11" i="5"/>
  <c r="G12" i="5"/>
  <c r="G13" i="5"/>
  <c r="F11" i="5"/>
  <c r="F12" i="5"/>
  <c r="F13" i="5"/>
  <c r="E14" i="5"/>
  <c r="D14" i="5"/>
  <c r="C14" i="5"/>
  <c r="G10" i="5" l="1"/>
  <c r="F10" i="5"/>
  <c r="I10" i="5" s="1"/>
  <c r="I14" i="5" l="1"/>
  <c r="H10" i="5"/>
</calcChain>
</file>

<file path=xl/sharedStrings.xml><?xml version="1.0" encoding="utf-8"?>
<sst xmlns="http://schemas.openxmlformats.org/spreadsheetml/2006/main" count="29" uniqueCount="29">
  <si>
    <t>ОБОСНОВАНИЕ:</t>
  </si>
  <si>
    <t>цены контракта, заключаемого с единственным поставщиком (ЦК)</t>
  </si>
  <si>
    <t>НОРМАТИВНЫЕ ЗАТРАТЫ:</t>
  </si>
  <si>
    <t>ОКПД2:</t>
  </si>
  <si>
    <t>ПРЕДМЕТ КОНТРАКТА:</t>
  </si>
  <si>
    <t>ИСПОЛЬЗУЕМЫЙ МЕТОД ОПРЕДЕЛЕНИЯ ЦЕНЫ:</t>
  </si>
  <si>
    <t>метод сопоставимых рыночных цен (анализ рынка) (п.2 ст.22 Федерального закона № 44-ФЗ)</t>
  </si>
  <si>
    <t>РАСЧЕТ:</t>
  </si>
  <si>
    <t>Предлагаемая  цена за 1 ед. ТРУ, руб.</t>
  </si>
  <si>
    <t>Средняя цена за 1 ед. ТРУ, руб.</t>
  </si>
  <si>
    <t>Среднее квадратичное отклонение</t>
  </si>
  <si>
    <t>Коэффициент вариации</t>
  </si>
  <si>
    <t>Средне-рыночная стоимость, руб.</t>
  </si>
  <si>
    <t>ЦК, рублей</t>
  </si>
  <si>
    <t>Дата подготовки расчета</t>
  </si>
  <si>
    <t>*Значения в графе 8 не должны превышать 33%. В противном случае совокупность значений, используемых в расчете, считается неоднородной и целесообразно провести дополнительные исследования в целях увеличения количества ценовой информации, используемой в расчетах.</t>
  </si>
  <si>
    <t>58.29.40.000</t>
  </si>
  <si>
    <t>Количество, шт.</t>
  </si>
  <si>
    <t>Наименование ТРУ:
Конфигурация ПО</t>
  </si>
  <si>
    <t>п.19.2 Приложения к Приказу Росстата от 26.04.2017 № 299</t>
  </si>
  <si>
    <t>передача (продление) неисключительных прав на ПО Saby, на период с 28.10.2026 по 27.10.2027гг.</t>
  </si>
  <si>
    <t xml:space="preserve">Права использования Saby модуль ЭО-Базовый, Бюджет </t>
  </si>
  <si>
    <t>Права использования Saby модуль ЭДО 1200 документов</t>
  </si>
  <si>
    <t>Права использования Saby модуль ЭДО  + 200 документов</t>
  </si>
  <si>
    <t>Права использования Saby модуль Disk-5</t>
  </si>
  <si>
    <t>24.04.2026</t>
  </si>
  <si>
    <t>Коммерческое предложение № 1</t>
  </si>
  <si>
    <t>Коммерческое предложение № 2</t>
  </si>
  <si>
    <t>Коммерческое предложение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</si>
</sst>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3"/>
      <color rgb="FF000000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50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10" fillId="0" borderId="0" xfId="0" applyFont="1"/>
    <xf numFmtId="0" fontId="8" fillId="0" borderId="9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2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/>
    </xf>
    <xf numFmtId="0" fontId="7" fillId="0" borderId="0" xfId="0" applyFont="1"/>
    <xf numFmtId="0" fontId="0" fillId="0" borderId="2" xfId="0" applyBorder="1"/>
    <xf numFmtId="0" fontId="13" fillId="0" borderId="0" xfId="0" applyFont="1" applyAlignment="1">
      <alignment wrapText="1"/>
    </xf>
    <xf numFmtId="0" fontId="0" fillId="0" borderId="0" xfId="0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0" borderId="16" xfId="0" applyFont="1" applyBorder="1" applyAlignment="1">
      <alignment horizontal="justify" vertical="center" wrapText="1"/>
    </xf>
    <xf numFmtId="2" fontId="15" fillId="0" borderId="3" xfId="0" applyNumberFormat="1" applyFont="1" applyBorder="1" applyAlignment="1">
      <alignment horizontal="center" vertical="center" wrapText="1"/>
    </xf>
    <xf numFmtId="0" fontId="0" fillId="0" borderId="0" xfId="0" applyBorder="1"/>
    <xf numFmtId="0" fontId="15" fillId="0" borderId="0" xfId="0" applyFont="1" applyBorder="1" applyAlignment="1">
      <alignment horizontal="justify" vertical="center" wrapText="1"/>
    </xf>
    <xf numFmtId="0" fontId="16" fillId="0" borderId="0" xfId="0" applyFont="1" applyBorder="1"/>
    <xf numFmtId="0" fontId="15" fillId="0" borderId="0" xfId="0" applyFont="1" applyBorder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9" fillId="0" borderId="1" xfId="0" applyFont="1" applyBorder="1"/>
    <xf numFmtId="0" fontId="13" fillId="0" borderId="0" xfId="0" applyFont="1" applyAlignment="1">
      <alignment wrapText="1"/>
    </xf>
    <xf numFmtId="0" fontId="8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/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9" fillId="0" borderId="10" xfId="0" applyFont="1" applyBorder="1"/>
    <xf numFmtId="0" fontId="8" fillId="0" borderId="12" xfId="0" applyFont="1" applyBorder="1" applyAlignment="1">
      <alignment horizontal="left" vertical="center" wrapText="1"/>
    </xf>
    <xf numFmtId="0" fontId="9" fillId="0" borderId="1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8;&#1085;&#1092;&#1086;&#1088;&#1084;&#1072;&#1094;&#1080;&#1103;%20&#1076;&#1083;&#1103;%20&#1086;&#1090;&#1076;&#1077;&#1083;&#1086;&#1074;\&#1044;&#1086;&#1088;&#1086;&#1078;&#1085;&#1072;&#1103;%20&#1082;&#1072;&#1088;&#1090;&#1072;%20&#1079;&#1072;&#1082;&#1091;&#1087;&#1086;&#1082;\&#1044;&#1086;&#1088;&#1086;&#1078;&#1085;&#1072;&#1103;%20&#1082;&#1072;&#1088;&#1090;&#1072;%20&#1088;&#1077;&#1076;&#1072;&#1082;&#1094;&#1080;&#1103;%2025.03.2024\&#1055;&#1088;&#1080;&#1083;&#1086;&#1078;&#1077;&#1085;&#1080;&#1077;%205_&#1056;&#1072;&#1089;&#1095;&#1077;&#1090;%20&#1053;&#1052;&#1062;&#1050;_&#1062;&#105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МЕР 1"/>
      <sheetName val="ПРИМЕР 2"/>
      <sheetName val="ПРИМЕР 3"/>
      <sheetName val="ПРИМЕР 4"/>
      <sheetName val="ПРИМЕР 5 (ЦК)"/>
      <sheetName val="Список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начальной (максимальной) цены контракта (НМЦК)</v>
          </cell>
        </row>
        <row r="3">
          <cell r="A3" t="str">
            <v>цены контракта, заключаемого с единственным поставщиком (ЦК)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abSelected="1" workbookViewId="0">
      <selection activeCell="N7" sqref="N7"/>
    </sheetView>
  </sheetViews>
  <sheetFormatPr defaultRowHeight="15" x14ac:dyDescent="0.25"/>
  <cols>
    <col min="1" max="1" width="35.85546875" customWidth="1"/>
    <col min="3" max="3" width="20.28515625" customWidth="1"/>
    <col min="4" max="4" width="18" customWidth="1"/>
    <col min="5" max="5" width="21.85546875" customWidth="1"/>
    <col min="6" max="6" width="13.42578125" customWidth="1"/>
    <col min="7" max="7" width="10.42578125" customWidth="1"/>
    <col min="8" max="8" width="9" customWidth="1"/>
    <col min="9" max="9" width="12" customWidth="1"/>
  </cols>
  <sheetData>
    <row r="1" spans="1:9" s="3" customFormat="1" ht="24" customHeight="1" thickTop="1" x14ac:dyDescent="0.3">
      <c r="A1" s="2" t="s">
        <v>0</v>
      </c>
      <c r="B1" s="41" t="s">
        <v>1</v>
      </c>
      <c r="C1" s="42"/>
      <c r="D1" s="42"/>
      <c r="E1" s="42"/>
      <c r="F1" s="43"/>
      <c r="G1" s="44"/>
    </row>
    <row r="2" spans="1:9" s="3" customFormat="1" ht="18.75" x14ac:dyDescent="0.3">
      <c r="A2" s="4" t="s">
        <v>2</v>
      </c>
      <c r="B2" s="45" t="s">
        <v>19</v>
      </c>
      <c r="C2" s="46"/>
      <c r="D2" s="46"/>
      <c r="E2" s="46"/>
      <c r="F2" s="35"/>
      <c r="G2" s="47"/>
    </row>
    <row r="3" spans="1:9" s="3" customFormat="1" ht="18.75" x14ac:dyDescent="0.3">
      <c r="A3" s="4" t="s">
        <v>3</v>
      </c>
      <c r="B3" s="45" t="s">
        <v>16</v>
      </c>
      <c r="C3" s="46"/>
      <c r="D3" s="46"/>
      <c r="E3" s="46"/>
      <c r="F3" s="35"/>
      <c r="G3" s="47"/>
    </row>
    <row r="4" spans="1:9" s="3" customFormat="1" ht="35.450000000000003" customHeight="1" x14ac:dyDescent="0.3">
      <c r="A4" s="4" t="s">
        <v>4</v>
      </c>
      <c r="B4" s="45" t="s">
        <v>20</v>
      </c>
      <c r="C4" s="46"/>
      <c r="D4" s="46"/>
      <c r="E4" s="46"/>
      <c r="F4" s="35"/>
      <c r="G4" s="47"/>
    </row>
    <row r="5" spans="1:9" ht="32.25" thickBot="1" x14ac:dyDescent="0.3">
      <c r="A5" s="5" t="s">
        <v>5</v>
      </c>
      <c r="B5" s="48" t="s">
        <v>6</v>
      </c>
      <c r="C5" s="48"/>
      <c r="D5" s="48"/>
      <c r="E5" s="48"/>
      <c r="F5" s="48"/>
      <c r="G5" s="49"/>
    </row>
    <row r="6" spans="1:9" ht="16.5" thickTop="1" x14ac:dyDescent="0.25">
      <c r="A6" s="6" t="s">
        <v>7</v>
      </c>
    </row>
    <row r="7" spans="1:9" ht="23.25" customHeight="1" x14ac:dyDescent="0.25">
      <c r="A7" s="33" t="s">
        <v>18</v>
      </c>
      <c r="B7" s="33" t="s">
        <v>17</v>
      </c>
      <c r="C7" s="33" t="s">
        <v>8</v>
      </c>
      <c r="D7" s="33"/>
      <c r="E7" s="33"/>
      <c r="F7" s="33" t="s">
        <v>9</v>
      </c>
      <c r="G7" s="31" t="s">
        <v>10</v>
      </c>
      <c r="H7" s="31" t="s">
        <v>11</v>
      </c>
      <c r="I7" s="33" t="s">
        <v>12</v>
      </c>
    </row>
    <row r="8" spans="1:9" ht="103.5" customHeight="1" x14ac:dyDescent="0.25">
      <c r="A8" s="33"/>
      <c r="B8" s="33"/>
      <c r="C8" s="7" t="s">
        <v>26</v>
      </c>
      <c r="D8" s="7" t="s">
        <v>27</v>
      </c>
      <c r="E8" s="7" t="s">
        <v>28</v>
      </c>
      <c r="F8" s="33"/>
      <c r="G8" s="32"/>
      <c r="H8" s="32"/>
      <c r="I8" s="33"/>
    </row>
    <row r="9" spans="1:9" s="9" customFormat="1" ht="13.5" thickBot="1" x14ac:dyDescent="0.25">
      <c r="A9" s="1">
        <v>1</v>
      </c>
      <c r="B9" s="1">
        <v>2</v>
      </c>
      <c r="C9" s="20">
        <v>3</v>
      </c>
      <c r="D9" s="20">
        <v>4</v>
      </c>
      <c r="E9" s="20">
        <v>5</v>
      </c>
      <c r="F9" s="1">
        <v>6</v>
      </c>
      <c r="G9" s="8">
        <v>7</v>
      </c>
      <c r="H9" s="8">
        <v>8</v>
      </c>
      <c r="I9" s="1">
        <v>9</v>
      </c>
    </row>
    <row r="10" spans="1:9" s="11" customFormat="1" ht="33.75" thickBot="1" x14ac:dyDescent="0.25">
      <c r="A10" s="24" t="s">
        <v>21</v>
      </c>
      <c r="B10" s="19">
        <v>1</v>
      </c>
      <c r="C10" s="26">
        <v>9000</v>
      </c>
      <c r="D10" s="26">
        <v>7800</v>
      </c>
      <c r="E10" s="26">
        <v>10500</v>
      </c>
      <c r="F10" s="18">
        <f>ROUND(AVERAGE(C10:E10),2)</f>
        <v>9100</v>
      </c>
      <c r="G10" s="18">
        <f t="shared" ref="G10:G13" si="0">AVEDEV(C10:E10)</f>
        <v>933.33333333333337</v>
      </c>
      <c r="H10" s="18">
        <f t="shared" ref="H10:H13" si="1">G10/F10*100</f>
        <v>10.256410256410257</v>
      </c>
      <c r="I10" s="18">
        <f>ROUND(B10*F10,2)</f>
        <v>9100</v>
      </c>
    </row>
    <row r="11" spans="1:9" s="11" customFormat="1" ht="33.75" thickBot="1" x14ac:dyDescent="0.25">
      <c r="A11" s="25" t="s">
        <v>22</v>
      </c>
      <c r="B11" s="22">
        <v>1</v>
      </c>
      <c r="C11" s="26">
        <v>9600</v>
      </c>
      <c r="D11" s="26">
        <v>9400</v>
      </c>
      <c r="E11" s="26">
        <v>10000</v>
      </c>
      <c r="F11" s="21">
        <f t="shared" ref="F11:F13" si="2">ROUND(AVERAGE(C11:E11),2)</f>
        <v>9666.67</v>
      </c>
      <c r="G11" s="21">
        <f t="shared" si="0"/>
        <v>222.22222222222203</v>
      </c>
      <c r="H11" s="21">
        <f t="shared" si="1"/>
        <v>2.2988497820058202</v>
      </c>
      <c r="I11" s="21">
        <f t="shared" ref="I11:I13" si="3">ROUND(B11*F11,2)</f>
        <v>9666.67</v>
      </c>
    </row>
    <row r="12" spans="1:9" s="11" customFormat="1" ht="33.75" thickBot="1" x14ac:dyDescent="0.25">
      <c r="A12" s="25" t="s">
        <v>23</v>
      </c>
      <c r="B12" s="22">
        <v>1</v>
      </c>
      <c r="C12" s="26">
        <v>2200</v>
      </c>
      <c r="D12" s="26">
        <v>2000</v>
      </c>
      <c r="E12" s="26">
        <v>3000</v>
      </c>
      <c r="F12" s="21">
        <f t="shared" si="2"/>
        <v>2400</v>
      </c>
      <c r="G12" s="21">
        <f t="shared" si="0"/>
        <v>400</v>
      </c>
      <c r="H12" s="21">
        <f t="shared" si="1"/>
        <v>16.666666666666664</v>
      </c>
      <c r="I12" s="21">
        <f t="shared" si="3"/>
        <v>2400</v>
      </c>
    </row>
    <row r="13" spans="1:9" s="11" customFormat="1" ht="33.75" thickBot="1" x14ac:dyDescent="0.25">
      <c r="A13" s="25" t="s">
        <v>24</v>
      </c>
      <c r="B13" s="19">
        <v>1</v>
      </c>
      <c r="C13" s="26">
        <v>1600</v>
      </c>
      <c r="D13" s="26">
        <v>1400</v>
      </c>
      <c r="E13" s="26">
        <v>1400</v>
      </c>
      <c r="F13" s="21">
        <f t="shared" si="2"/>
        <v>1466.67</v>
      </c>
      <c r="G13" s="21">
        <f t="shared" si="0"/>
        <v>88.888888888888914</v>
      </c>
      <c r="H13" s="21">
        <f t="shared" si="1"/>
        <v>6.0605922865326836</v>
      </c>
      <c r="I13" s="21">
        <f t="shared" si="3"/>
        <v>1466.67</v>
      </c>
    </row>
    <row r="14" spans="1:9" s="11" customFormat="1" ht="15.75" x14ac:dyDescent="0.2">
      <c r="A14" s="34" t="s">
        <v>13</v>
      </c>
      <c r="B14" s="35"/>
      <c r="C14" s="23">
        <f>SUM(C10:C13)</f>
        <v>22400</v>
      </c>
      <c r="D14" s="12">
        <f>SUM(D10:D13)</f>
        <v>20600</v>
      </c>
      <c r="E14" s="23">
        <f>SUM(E10:E13)</f>
        <v>24900</v>
      </c>
      <c r="F14" s="36"/>
      <c r="G14" s="37"/>
      <c r="H14" s="37"/>
      <c r="I14" s="10">
        <f>SUM(I10:I13)</f>
        <v>22633.339999999997</v>
      </c>
    </row>
    <row r="15" spans="1:9" s="14" customFormat="1" ht="15.75" x14ac:dyDescent="0.25">
      <c r="A15" s="38" t="s">
        <v>14</v>
      </c>
      <c r="B15" s="39"/>
      <c r="C15" s="39"/>
      <c r="D15" s="39"/>
      <c r="E15" s="39"/>
      <c r="F15" s="39"/>
      <c r="G15" s="39"/>
      <c r="H15" s="39"/>
      <c r="I15" s="13" t="s">
        <v>25</v>
      </c>
    </row>
    <row r="16" spans="1:9" x14ac:dyDescent="0.25">
      <c r="A16" s="15"/>
    </row>
    <row r="17" spans="1:9" ht="27" customHeight="1" x14ac:dyDescent="0.25">
      <c r="A17" s="40" t="s">
        <v>15</v>
      </c>
      <c r="B17" s="40"/>
      <c r="C17" s="40"/>
      <c r="D17" s="40"/>
      <c r="E17" s="40"/>
      <c r="F17" s="40"/>
      <c r="G17" s="40"/>
      <c r="H17" s="40"/>
      <c r="I17" s="40"/>
    </row>
    <row r="18" spans="1:9" ht="33" customHeight="1" x14ac:dyDescent="0.25">
      <c r="A18" s="16"/>
      <c r="B18" s="16"/>
      <c r="C18" s="16"/>
      <c r="D18" s="16"/>
      <c r="E18" s="16"/>
      <c r="F18" s="16"/>
      <c r="G18" s="16"/>
      <c r="H18" s="16"/>
      <c r="I18" s="16"/>
    </row>
    <row r="19" spans="1:9" ht="36" customHeight="1" x14ac:dyDescent="0.3">
      <c r="A19" s="28"/>
      <c r="B19" s="29"/>
      <c r="C19" s="27"/>
      <c r="D19" s="30"/>
      <c r="E19" s="29"/>
    </row>
    <row r="20" spans="1:9" x14ac:dyDescent="0.25">
      <c r="D20" s="17"/>
    </row>
  </sheetData>
  <mergeCells count="18">
    <mergeCell ref="B1:G1"/>
    <mergeCell ref="B2:G2"/>
    <mergeCell ref="B3:G3"/>
    <mergeCell ref="B4:G4"/>
    <mergeCell ref="B5:G5"/>
    <mergeCell ref="A19:B19"/>
    <mergeCell ref="D19:E19"/>
    <mergeCell ref="H7:H8"/>
    <mergeCell ref="I7:I8"/>
    <mergeCell ref="A14:B14"/>
    <mergeCell ref="F14:H14"/>
    <mergeCell ref="A15:H15"/>
    <mergeCell ref="A17:I17"/>
    <mergeCell ref="A7:A8"/>
    <mergeCell ref="B7:B8"/>
    <mergeCell ref="C7:E7"/>
    <mergeCell ref="F7:F8"/>
    <mergeCell ref="G7:G8"/>
  </mergeCells>
  <dataValidations count="1">
    <dataValidation type="list" allowBlank="1" showInputMessage="1" showErrorMessage="1" sqref="B1">
      <formula1>название</formula1>
    </dataValidation>
  </dataValidations>
  <pageMargins left="0.51181102362204722" right="0.51181102362204722" top="0.74803149606299213" bottom="0.74803149606299213" header="0.31496062992125984" footer="0.31496062992125984"/>
  <pageSetup paperSize="9" scale="89" fitToWidth="0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[1]Список!#REF!</xm:f>
          </x14:formula1>
          <xm:sqref>B5:G5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ПРИМЕР 5 (ЦК)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p55_BaigozinaTG</dc:creator>
  <cp:lastModifiedBy>Митрошенко Вероника Сергеевна</cp:lastModifiedBy>
  <cp:lastPrinted>2026-04-24T09:29:35Z</cp:lastPrinted>
  <dcterms:created xsi:type="dcterms:W3CDTF">2019-12-13T05:53:15Z</dcterms:created>
  <dcterms:modified xsi:type="dcterms:W3CDTF">2026-04-30T03:43:20Z</dcterms:modified>
</cp:coreProperties>
</file>