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ГОД\ГК продукты 2 контракт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42" l="1"/>
  <c r="I43" i="42"/>
  <c r="J43" i="42" s="1"/>
  <c r="K43" i="42"/>
  <c r="L43" i="42" s="1"/>
  <c r="M43" i="42" s="1"/>
  <c r="N43" i="42" s="1"/>
  <c r="H42" i="42"/>
  <c r="I42" i="42" s="1"/>
  <c r="J42" i="42" s="1"/>
  <c r="K42" i="42"/>
  <c r="L42" i="42" s="1"/>
  <c r="M42" i="42" s="1"/>
  <c r="N42" i="42" s="1"/>
  <c r="H41" i="42"/>
  <c r="I41" i="42" s="1"/>
  <c r="J41" i="42" s="1"/>
  <c r="K41" i="42"/>
  <c r="L41" i="42"/>
  <c r="M41" i="42" s="1"/>
  <c r="N41" i="42" s="1"/>
  <c r="H40" i="42"/>
  <c r="I40" i="42" s="1"/>
  <c r="J40" i="42" s="1"/>
  <c r="K40" i="42"/>
  <c r="L40" i="42" s="1"/>
  <c r="M40" i="42" s="1"/>
  <c r="N40" i="42" s="1"/>
  <c r="H39" i="42"/>
  <c r="I39" i="42"/>
  <c r="J39" i="42" s="1"/>
  <c r="K39" i="42"/>
  <c r="L39" i="42" s="1"/>
  <c r="M39" i="42" s="1"/>
  <c r="N39" i="42" s="1"/>
  <c r="H38" i="42"/>
  <c r="I38" i="42" s="1"/>
  <c r="J38" i="42" s="1"/>
  <c r="K38" i="42"/>
  <c r="L38" i="42" s="1"/>
  <c r="M38" i="42" s="1"/>
  <c r="N38" i="42" s="1"/>
  <c r="H37" i="42"/>
  <c r="I37" i="42" s="1"/>
  <c r="J37" i="42" s="1"/>
  <c r="K37" i="42"/>
  <c r="L37" i="42" s="1"/>
  <c r="M37" i="42" s="1"/>
  <c r="N37" i="42" s="1"/>
  <c r="H36" i="42"/>
  <c r="I36" i="42" s="1"/>
  <c r="J36" i="42" s="1"/>
  <c r="K36" i="42"/>
  <c r="L36" i="42" s="1"/>
  <c r="M36" i="42" s="1"/>
  <c r="N36" i="42" s="1"/>
  <c r="H35" i="42"/>
  <c r="I35" i="42" s="1"/>
  <c r="J35" i="42" s="1"/>
  <c r="K35" i="42"/>
  <c r="L35" i="42" s="1"/>
  <c r="M35" i="42" s="1"/>
  <c r="N35" i="42" s="1"/>
  <c r="H34" i="42"/>
  <c r="I34" i="42" s="1"/>
  <c r="J34" i="42" s="1"/>
  <c r="K34" i="42"/>
  <c r="L34" i="42" s="1"/>
  <c r="M34" i="42" s="1"/>
  <c r="N34" i="42" s="1"/>
  <c r="H33" i="42"/>
  <c r="I33" i="42" s="1"/>
  <c r="J33" i="42" s="1"/>
  <c r="K33" i="42"/>
  <c r="L33" i="42" s="1"/>
  <c r="M33" i="42" s="1"/>
  <c r="N33" i="42" s="1"/>
  <c r="H32" i="42"/>
  <c r="I32" i="42" s="1"/>
  <c r="J32" i="42" s="1"/>
  <c r="K32" i="42"/>
  <c r="L32" i="42" s="1"/>
  <c r="M32" i="42" s="1"/>
  <c r="N32" i="42" s="1"/>
  <c r="H31" i="42"/>
  <c r="I31" i="42" s="1"/>
  <c r="J31" i="42" s="1"/>
  <c r="K31" i="42"/>
  <c r="L31" i="42" s="1"/>
  <c r="M31" i="42" s="1"/>
  <c r="N31" i="42" s="1"/>
  <c r="H30" i="42"/>
  <c r="I30" i="42" s="1"/>
  <c r="J30" i="42" s="1"/>
  <c r="K30" i="42"/>
  <c r="L30" i="42" s="1"/>
  <c r="M30" i="42" s="1"/>
  <c r="N30" i="42" s="1"/>
  <c r="H29" i="42"/>
  <c r="I29" i="42" s="1"/>
  <c r="J29" i="42" s="1"/>
  <c r="K29" i="42"/>
  <c r="L29" i="42" s="1"/>
  <c r="M29" i="42" s="1"/>
  <c r="N29" i="42" s="1"/>
  <c r="H28" i="42"/>
  <c r="I28" i="42" s="1"/>
  <c r="J28" i="42" s="1"/>
  <c r="K28" i="42"/>
  <c r="L28" i="42" s="1"/>
  <c r="M28" i="42" s="1"/>
  <c r="N28" i="42" s="1"/>
  <c r="H27" i="42"/>
  <c r="I27" i="42" s="1"/>
  <c r="J27" i="42" s="1"/>
  <c r="K27" i="42"/>
  <c r="L27" i="42" s="1"/>
  <c r="M27" i="42" s="1"/>
  <c r="N27" i="42" s="1"/>
  <c r="H26" i="42"/>
  <c r="I26" i="42" s="1"/>
  <c r="J26" i="42" s="1"/>
  <c r="K26" i="42"/>
  <c r="L26" i="42" s="1"/>
  <c r="M26" i="42" s="1"/>
  <c r="N26" i="42" s="1"/>
  <c r="H25" i="42"/>
  <c r="I25" i="42" s="1"/>
  <c r="J25" i="42" s="1"/>
  <c r="K25" i="42"/>
  <c r="L25" i="42" s="1"/>
  <c r="M25" i="42" s="1"/>
  <c r="N25" i="42" s="1"/>
  <c r="H24" i="42"/>
  <c r="I24" i="42" s="1"/>
  <c r="J24" i="42" s="1"/>
  <c r="K24" i="42"/>
  <c r="L24" i="42" s="1"/>
  <c r="M24" i="42" s="1"/>
  <c r="N24" i="42" s="1"/>
  <c r="H23" i="42"/>
  <c r="I23" i="42" s="1"/>
  <c r="J23" i="42" s="1"/>
  <c r="K23" i="42"/>
  <c r="L23" i="42" s="1"/>
  <c r="M23" i="42" s="1"/>
  <c r="N23" i="42" s="1"/>
  <c r="H22" i="42"/>
  <c r="I22" i="42"/>
  <c r="J22" i="42" s="1"/>
  <c r="K22" i="42"/>
  <c r="L22" i="42" s="1"/>
  <c r="M22" i="42" s="1"/>
  <c r="N22" i="42" s="1"/>
  <c r="H21" i="42"/>
  <c r="I21" i="42" s="1"/>
  <c r="J21" i="42" s="1"/>
  <c r="K21" i="42"/>
  <c r="L21" i="42" s="1"/>
  <c r="M21" i="42" s="1"/>
  <c r="N21" i="42" s="1"/>
  <c r="H20" i="42"/>
  <c r="I20" i="42" s="1"/>
  <c r="J20" i="42" s="1"/>
  <c r="K20" i="42"/>
  <c r="L20" i="42" s="1"/>
  <c r="M20" i="42" s="1"/>
  <c r="N20" i="42" s="1"/>
  <c r="H19" i="42"/>
  <c r="I19" i="42" s="1"/>
  <c r="J19" i="42" s="1"/>
  <c r="K19" i="42"/>
  <c r="L19" i="42" s="1"/>
  <c r="M19" i="42" s="1"/>
  <c r="N19" i="42" s="1"/>
  <c r="H18" i="42"/>
  <c r="I18" i="42" s="1"/>
  <c r="J18" i="42" s="1"/>
  <c r="K18" i="42"/>
  <c r="L18" i="42" s="1"/>
  <c r="M18" i="42" s="1"/>
  <c r="N18" i="42" s="1"/>
  <c r="H17" i="42"/>
  <c r="I17" i="42" s="1"/>
  <c r="J17" i="42" s="1"/>
  <c r="K17" i="42"/>
  <c r="L17" i="42" s="1"/>
  <c r="M17" i="42" s="1"/>
  <c r="N17" i="42" s="1"/>
  <c r="H16" i="42"/>
  <c r="I16" i="42" s="1"/>
  <c r="J16" i="42" s="1"/>
  <c r="K16" i="42"/>
  <c r="L16" i="42" s="1"/>
  <c r="M16" i="42" s="1"/>
  <c r="N16" i="42" s="1"/>
  <c r="H15" i="42"/>
  <c r="I15" i="42" s="1"/>
  <c r="J15" i="42" s="1"/>
  <c r="K15" i="42"/>
  <c r="L15" i="42" s="1"/>
  <c r="M15" i="42" s="1"/>
  <c r="N15" i="42" s="1"/>
  <c r="H14" i="42"/>
  <c r="I14" i="42" s="1"/>
  <c r="J14" i="42" s="1"/>
  <c r="K14" i="42"/>
  <c r="L14" i="42" s="1"/>
  <c r="M14" i="42" s="1"/>
  <c r="N14" i="42" s="1"/>
  <c r="H13" i="42" l="1"/>
  <c r="I13" i="42" s="1"/>
  <c r="J13" i="42" s="1"/>
  <c r="K13" i="42"/>
  <c r="L13" i="42" s="1"/>
  <c r="M13" i="42" s="1"/>
  <c r="N13" i="42" s="1"/>
  <c r="K6" i="42" l="1"/>
  <c r="L6" i="42" s="1"/>
  <c r="M6" i="42" s="1"/>
  <c r="N6" i="42" s="1"/>
  <c r="K7" i="42"/>
  <c r="L7" i="42" s="1"/>
  <c r="M7" i="42" s="1"/>
  <c r="N7" i="42" s="1"/>
  <c r="K8" i="42"/>
  <c r="L8" i="42" s="1"/>
  <c r="M8" i="42" s="1"/>
  <c r="N8" i="42" s="1"/>
  <c r="K9" i="42"/>
  <c r="L9" i="42" s="1"/>
  <c r="M9" i="42" s="1"/>
  <c r="N9" i="42" s="1"/>
  <c r="K10" i="42"/>
  <c r="L10" i="42" s="1"/>
  <c r="M10" i="42" s="1"/>
  <c r="N10" i="42" s="1"/>
  <c r="K11" i="42"/>
  <c r="L11" i="42" s="1"/>
  <c r="M11" i="42" s="1"/>
  <c r="N11" i="42" s="1"/>
  <c r="K12" i="42"/>
  <c r="L12" i="42" s="1"/>
  <c r="M12" i="42" s="1"/>
  <c r="N12" i="42" s="1"/>
  <c r="K44" i="42"/>
  <c r="L44" i="42" s="1"/>
  <c r="M44" i="42" s="1"/>
  <c r="N44" i="42" s="1"/>
  <c r="H6" i="42"/>
  <c r="I6" i="42" s="1"/>
  <c r="J6" i="42" s="1"/>
  <c r="H7" i="42"/>
  <c r="I7" i="42" s="1"/>
  <c r="J7" i="42" s="1"/>
  <c r="H8" i="42"/>
  <c r="I8" i="42" s="1"/>
  <c r="J8" i="42" s="1"/>
  <c r="H9" i="42"/>
  <c r="I9" i="42" s="1"/>
  <c r="J9" i="42" s="1"/>
  <c r="H10" i="42"/>
  <c r="I10" i="42" s="1"/>
  <c r="J10" i="42" s="1"/>
  <c r="H11" i="42"/>
  <c r="I11" i="42" s="1"/>
  <c r="J11" i="42" s="1"/>
  <c r="H12" i="42"/>
  <c r="I12" i="42" s="1"/>
  <c r="J12" i="42" s="1"/>
  <c r="H44" i="42"/>
  <c r="I44" i="42" s="1"/>
  <c r="J44" i="42" s="1"/>
  <c r="K5" i="42" l="1"/>
  <c r="L5" i="42" s="1"/>
  <c r="M5" i="42" s="1"/>
  <c r="N5" i="42" s="1"/>
  <c r="H5" i="42"/>
  <c r="I5" i="42" s="1"/>
  <c r="J5" i="42" s="1"/>
</calcChain>
</file>

<file path=xl/sharedStrings.xml><?xml version="1.0" encoding="utf-8"?>
<sst xmlns="http://schemas.openxmlformats.org/spreadsheetml/2006/main" count="101" uniqueCount="64">
  <si>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</si>
  <si>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</si>
  <si>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</si>
  <si>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</si>
  <si>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</si>
  <si>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</si>
  <si>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</si>
  <si>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</si>
  <si>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</si>
  <si>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</si>
  <si>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</si>
  <si>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</si>
  <si>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</si>
  <si>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</si>
  <si>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 xml:space="preserve">   </t>
  </si>
  <si>
    <t>кг</t>
  </si>
  <si>
    <t xml:space="preserve">Приложение № 2
                                                                                     к Контракту № 140  от «___» __________ 2026 г. 
</t>
  </si>
  <si>
    <t xml:space="preserve">Коммерческое предложение            № 306 от 16.06.2026
</t>
  </si>
  <si>
    <t xml:space="preserve">Коммерческое предложение            № 307 от 16.06.2026
</t>
  </si>
  <si>
    <t xml:space="preserve">Коммерческое предложение            № 308 от 16.06.2026
</t>
  </si>
  <si>
    <t>лук репчатый</t>
  </si>
  <si>
    <t>картофель</t>
  </si>
  <si>
    <t>морковь</t>
  </si>
  <si>
    <t>свекла</t>
  </si>
  <si>
    <t>капуста</t>
  </si>
  <si>
    <t>чеснок</t>
  </si>
  <si>
    <t>изюм</t>
  </si>
  <si>
    <t>мак</t>
  </si>
  <si>
    <t>сахарная пудра</t>
  </si>
  <si>
    <t>какао</t>
  </si>
  <si>
    <t>ванилин 50гр</t>
  </si>
  <si>
    <t>шт</t>
  </si>
  <si>
    <t>сухари панировочные</t>
  </si>
  <si>
    <t>рис круглый</t>
  </si>
  <si>
    <t>макароны</t>
  </si>
  <si>
    <t>греча</t>
  </si>
  <si>
    <t>мука</t>
  </si>
  <si>
    <t>дрожжи пресованные</t>
  </si>
  <si>
    <t>масло сливочное</t>
  </si>
  <si>
    <t>маргарин</t>
  </si>
  <si>
    <t>горошек зеленый 400гр</t>
  </si>
  <si>
    <t>кукуруза</t>
  </si>
  <si>
    <t xml:space="preserve">фасоль красная </t>
  </si>
  <si>
    <t>шампиньоны консервированные</t>
  </si>
  <si>
    <t>селедка соленая</t>
  </si>
  <si>
    <t>консерва рабная сардина иваси</t>
  </si>
  <si>
    <t>крабовые палочки 200гр</t>
  </si>
  <si>
    <t>сахарный песок</t>
  </si>
  <si>
    <t>яйцо</t>
  </si>
  <si>
    <t>майонез</t>
  </si>
  <si>
    <t>сыр голандский</t>
  </si>
  <si>
    <t>масло растительное</t>
  </si>
  <si>
    <t>литр</t>
  </si>
  <si>
    <t>томатная паста</t>
  </si>
  <si>
    <t>соль</t>
  </si>
  <si>
    <t>молоко 2,5% жирности</t>
  </si>
  <si>
    <t>сметана 15% жирности</t>
  </si>
  <si>
    <t>приправа для моркоми по корейски 10гр</t>
  </si>
  <si>
    <t>приправа для курицы 10гр</t>
  </si>
  <si>
    <t>аджика в банке 200гр</t>
  </si>
  <si>
    <t>приправа для плова 10гр</t>
  </si>
  <si>
    <t>паприка сладкая 10 гр</t>
  </si>
  <si>
    <t>Дата подготовки обоснования НМЦК: 16.06.2026</t>
  </si>
  <si>
    <t>В результате проведенного расчета Н(М)ЦК, ЦКЕП контракта составила, руб.: 192 364,15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</si>
</sst>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4" fontId="1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2" borderId="1" xfId="0" applyFont="1" applyFill="1" applyBorder="1"/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0" fillId="2" borderId="1" xfId="0" applyFill="1" applyBorder="1"/>
    <xf numFmtId="4" fontId="0" fillId="0" borderId="1" xfId="0" applyNumberFormat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0" fillId="0" borderId="3" xfId="0" applyNumberFormat="1" applyBorder="1"/>
    <xf numFmtId="0" fontId="4" fillId="0" borderId="2" xfId="0" applyFont="1" applyBorder="1" applyAlignment="1">
      <alignment horizontal="center" vertical="top"/>
    </xf>
    <xf numFmtId="0" fontId="0" fillId="0" borderId="2" xfId="0" applyBorder="1"/>
    <xf numFmtId="0" fontId="0" fillId="0" borderId="4" xfId="0" applyBorder="1"/>
    <xf numFmtId="0" fontId="4" fillId="0" borderId="0" xfId="0" applyFont="1" applyBorder="1"/>
    <xf numFmtId="0" fontId="0" fillId="0" borderId="0" xfId="0" applyBorder="1"/>
    <xf numFmtId="4" fontId="9" fillId="0" borderId="3" xfId="0" applyNumberFormat="1" applyFont="1" applyBorder="1" applyAlignment="1">
      <alignment vertical="center" wrapText="1"/>
    </xf>
    <xf numFmtId="0" fontId="0" fillId="0" borderId="5" xfId="0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3" xfId="0" applyFont="1" applyBorder="1"/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2" fontId="13" fillId="2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3"/>
  <sheetViews>
    <sheetView tabSelected="1" view="pageBreakPreview" topLeftCell="A22" zoomScale="95" zoomScaleSheetLayoutView="95" workbookViewId="0">
      <selection activeCell="I48" sqref="I48"/>
    </sheetView>
  </sheetViews>
  <sheetFormatPr defaultColWidth="8.85546875" defaultRowHeight="15" x14ac:dyDescent="0.25"/>
  <cols>
    <col min="1" max="1" width="4.140625" style="24" customWidth="1"/>
    <col min="2" max="2" width="45" style="24" customWidth="1"/>
    <col min="3" max="3" width="5.85546875" style="24" customWidth="1"/>
    <col min="4" max="4" width="9.42578125" style="24" bestFit="1" customWidth="1"/>
    <col min="5" max="5" width="13.85546875" style="24" customWidth="1"/>
    <col min="6" max="6" width="15.140625" style="24" customWidth="1"/>
    <col min="7" max="7" width="14.140625" style="24" customWidth="1"/>
    <col min="8" max="8" width="14" style="24" customWidth="1"/>
    <col min="9" max="9" width="17.85546875" style="24" customWidth="1"/>
    <col min="10" max="10" width="16.28515625" style="24" customWidth="1"/>
    <col min="11" max="11" width="21.42578125" style="24" customWidth="1"/>
    <col min="12" max="12" width="19.85546875" style="24" customWidth="1"/>
    <col min="13" max="13" width="11.42578125" style="24" customWidth="1"/>
    <col min="14" max="14" width="16.42578125" style="29" customWidth="1"/>
    <col min="15" max="16384" width="8.85546875" style="24"/>
  </cols>
  <sheetData>
    <row r="1" spans="1:77" s="13" customFormat="1" ht="12.75" customHeight="1" x14ac:dyDescent="0.2">
      <c r="B1" s="14"/>
      <c r="C1" s="14"/>
      <c r="E1" s="15"/>
      <c r="F1" s="15"/>
      <c r="G1" s="15"/>
      <c r="K1" s="16"/>
      <c r="L1" s="50" t="s">
        <v>16</v>
      </c>
      <c r="M1" s="51"/>
      <c r="N1" s="52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12"/>
    </row>
    <row r="2" spans="1:77" s="13" customFormat="1" ht="22.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51"/>
      <c r="M2" s="51"/>
      <c r="N2" s="52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12"/>
    </row>
    <row r="3" spans="1:77" s="13" customFormat="1" ht="12.75" x14ac:dyDescent="0.2">
      <c r="A3" s="44" t="s">
        <v>0</v>
      </c>
      <c r="B3" s="44" t="s">
        <v>2</v>
      </c>
      <c r="C3" s="44" t="s">
        <v>1</v>
      </c>
      <c r="D3" s="44" t="s">
        <v>3</v>
      </c>
      <c r="E3" s="45" t="s">
        <v>13</v>
      </c>
      <c r="F3" s="45"/>
      <c r="G3" s="45"/>
      <c r="H3" s="46" t="s">
        <v>12</v>
      </c>
      <c r="I3" s="46"/>
      <c r="J3" s="46"/>
      <c r="K3" s="47" t="s">
        <v>7</v>
      </c>
      <c r="L3" s="48"/>
      <c r="M3" s="48"/>
      <c r="N3" s="49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12"/>
    </row>
    <row r="4" spans="1:77" s="13" customFormat="1" ht="160.5" customHeight="1" x14ac:dyDescent="0.2">
      <c r="A4" s="44"/>
      <c r="B4" s="44"/>
      <c r="C4" s="44"/>
      <c r="D4" s="44"/>
      <c r="E4" s="11" t="s">
        <v>17</v>
      </c>
      <c r="F4" s="11" t="s">
        <v>18</v>
      </c>
      <c r="G4" s="11" t="s">
        <v>19</v>
      </c>
      <c r="H4" s="17" t="s">
        <v>6</v>
      </c>
      <c r="I4" s="17" t="s">
        <v>4</v>
      </c>
      <c r="J4" s="59" t="s">
        <v>5</v>
      </c>
      <c r="K4" s="18" t="s">
        <v>8</v>
      </c>
      <c r="L4" s="19" t="s">
        <v>9</v>
      </c>
      <c r="M4" s="19" t="s">
        <v>10</v>
      </c>
      <c r="N4" s="33" t="s">
        <v>11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12"/>
    </row>
    <row r="5" spans="1:77" s="3" customFormat="1" ht="31.5" customHeight="1" x14ac:dyDescent="0.25">
      <c r="A5" s="6">
        <v>1</v>
      </c>
      <c r="B5" s="7" t="s">
        <v>20</v>
      </c>
      <c r="C5" s="1" t="s">
        <v>15</v>
      </c>
      <c r="D5" s="1">
        <v>40</v>
      </c>
      <c r="E5" s="1">
        <v>88</v>
      </c>
      <c r="F5" s="1">
        <v>60</v>
      </c>
      <c r="G5" s="1">
        <v>63</v>
      </c>
      <c r="H5" s="2">
        <f t="shared" ref="H5:H44" si="0">AVERAGE(E5:G5)</f>
        <v>70.333333333333329</v>
      </c>
      <c r="I5" s="1">
        <f t="shared" ref="I5:I44" si="1">SQRT(((SUM((POWER(E5-H5,2)),(POWER(F5-H5,2)),(POWER(G5-H5,2)))/(COLUMNS(E5:G5)-1))))</f>
        <v>15.37313674346694</v>
      </c>
      <c r="J5" s="60">
        <f t="shared" ref="J5:J44" si="2">I5/H5*100</f>
        <v>21.857540393554892</v>
      </c>
      <c r="K5" s="2">
        <f t="shared" ref="K5:K44" si="3">((D5/3)*(SUM(E5:G5)))</f>
        <v>2813.3333333333335</v>
      </c>
      <c r="L5" s="2">
        <f t="shared" ref="L5:L44" si="4">K5/D5</f>
        <v>70.333333333333343</v>
      </c>
      <c r="M5" s="61">
        <f t="shared" ref="M5:M44" si="5">ROUND(L5,2)</f>
        <v>70.33</v>
      </c>
      <c r="N5" s="4">
        <f t="shared" ref="N5:N44" si="6">M5*D5</f>
        <v>2813.2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37"/>
    </row>
    <row r="6" spans="1:77" s="3" customFormat="1" ht="24.75" customHeight="1" x14ac:dyDescent="0.25">
      <c r="A6" s="6">
        <v>2</v>
      </c>
      <c r="B6" s="8" t="s">
        <v>21</v>
      </c>
      <c r="C6" s="1" t="s">
        <v>15</v>
      </c>
      <c r="D6" s="1">
        <v>300</v>
      </c>
      <c r="E6" s="1">
        <v>78</v>
      </c>
      <c r="F6" s="1">
        <v>60</v>
      </c>
      <c r="G6" s="1">
        <v>65</v>
      </c>
      <c r="H6" s="2">
        <f t="shared" si="0"/>
        <v>67.666666666666671</v>
      </c>
      <c r="I6" s="1">
        <f t="shared" si="1"/>
        <v>9.2915732431775702</v>
      </c>
      <c r="J6" s="60">
        <f t="shared" si="2"/>
        <v>13.731389029326458</v>
      </c>
      <c r="K6" s="2">
        <f t="shared" si="3"/>
        <v>20300</v>
      </c>
      <c r="L6" s="2">
        <f t="shared" si="4"/>
        <v>67.666666666666671</v>
      </c>
      <c r="M6" s="61">
        <f t="shared" si="5"/>
        <v>67.67</v>
      </c>
      <c r="N6" s="4">
        <f t="shared" si="6"/>
        <v>20301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37"/>
    </row>
    <row r="7" spans="1:77" s="3" customFormat="1" ht="25.5" customHeight="1" x14ac:dyDescent="0.25">
      <c r="A7" s="6">
        <v>3</v>
      </c>
      <c r="B7" s="8" t="s">
        <v>22</v>
      </c>
      <c r="C7" s="1" t="s">
        <v>15</v>
      </c>
      <c r="D7" s="1">
        <v>60</v>
      </c>
      <c r="E7" s="1">
        <v>88</v>
      </c>
      <c r="F7" s="1">
        <v>80</v>
      </c>
      <c r="G7" s="1">
        <v>87</v>
      </c>
      <c r="H7" s="2">
        <f t="shared" si="0"/>
        <v>85</v>
      </c>
      <c r="I7" s="1">
        <f t="shared" si="1"/>
        <v>4.358898943540674</v>
      </c>
      <c r="J7" s="60">
        <f t="shared" si="2"/>
        <v>5.1281164041654987</v>
      </c>
      <c r="K7" s="2">
        <f t="shared" si="3"/>
        <v>5100</v>
      </c>
      <c r="L7" s="2">
        <f t="shared" si="4"/>
        <v>85</v>
      </c>
      <c r="M7" s="61">
        <f t="shared" si="5"/>
        <v>85</v>
      </c>
      <c r="N7" s="4">
        <f t="shared" si="6"/>
        <v>5100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37"/>
    </row>
    <row r="8" spans="1:77" s="3" customFormat="1" ht="18.75" customHeight="1" x14ac:dyDescent="0.25">
      <c r="A8" s="6">
        <v>4</v>
      </c>
      <c r="B8" s="8" t="s">
        <v>23</v>
      </c>
      <c r="C8" s="1" t="s">
        <v>15</v>
      </c>
      <c r="D8" s="1">
        <v>40</v>
      </c>
      <c r="E8" s="1">
        <v>89</v>
      </c>
      <c r="F8" s="1">
        <v>80</v>
      </c>
      <c r="G8" s="1">
        <v>90</v>
      </c>
      <c r="H8" s="2">
        <f t="shared" si="0"/>
        <v>86.333333333333329</v>
      </c>
      <c r="I8" s="1">
        <f t="shared" si="1"/>
        <v>5.5075705472861021</v>
      </c>
      <c r="J8" s="60">
        <f t="shared" si="2"/>
        <v>6.3794253443468367</v>
      </c>
      <c r="K8" s="2">
        <f t="shared" si="3"/>
        <v>3453.3333333333335</v>
      </c>
      <c r="L8" s="2">
        <f t="shared" si="4"/>
        <v>86.333333333333343</v>
      </c>
      <c r="M8" s="61">
        <f t="shared" si="5"/>
        <v>86.33</v>
      </c>
      <c r="N8" s="4">
        <f t="shared" si="6"/>
        <v>3453.2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37"/>
    </row>
    <row r="9" spans="1:77" s="3" customFormat="1" ht="21" customHeight="1" x14ac:dyDescent="0.25">
      <c r="A9" s="6">
        <v>5</v>
      </c>
      <c r="B9" s="8" t="s">
        <v>24</v>
      </c>
      <c r="C9" s="1" t="s">
        <v>15</v>
      </c>
      <c r="D9" s="1">
        <v>100</v>
      </c>
      <c r="E9" s="1">
        <v>89</v>
      </c>
      <c r="F9" s="1">
        <v>75</v>
      </c>
      <c r="G9" s="1">
        <v>80</v>
      </c>
      <c r="H9" s="2">
        <f t="shared" si="0"/>
        <v>81.333333333333329</v>
      </c>
      <c r="I9" s="1">
        <f t="shared" si="1"/>
        <v>7.0945988845975876</v>
      </c>
      <c r="J9" s="60">
        <f t="shared" si="2"/>
        <v>8.7228674810626092</v>
      </c>
      <c r="K9" s="2">
        <f t="shared" si="3"/>
        <v>8133.3333333333339</v>
      </c>
      <c r="L9" s="2">
        <f t="shared" si="4"/>
        <v>81.333333333333343</v>
      </c>
      <c r="M9" s="61">
        <f t="shared" si="5"/>
        <v>81.33</v>
      </c>
      <c r="N9" s="4">
        <f t="shared" si="6"/>
        <v>8133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37"/>
    </row>
    <row r="10" spans="1:77" s="3" customFormat="1" ht="24" customHeight="1" x14ac:dyDescent="0.25">
      <c r="A10" s="6">
        <v>6</v>
      </c>
      <c r="B10" s="8" t="s">
        <v>25</v>
      </c>
      <c r="C10" s="1" t="s">
        <v>15</v>
      </c>
      <c r="D10" s="1">
        <v>2</v>
      </c>
      <c r="E10" s="1">
        <v>380</v>
      </c>
      <c r="F10" s="1">
        <v>390</v>
      </c>
      <c r="G10" s="1">
        <v>390</v>
      </c>
      <c r="H10" s="2">
        <f t="shared" si="0"/>
        <v>386.66666666666669</v>
      </c>
      <c r="I10" s="1">
        <f t="shared" si="1"/>
        <v>5.7735026918962582</v>
      </c>
      <c r="J10" s="60">
        <f t="shared" si="2"/>
        <v>1.4931472479042047</v>
      </c>
      <c r="K10" s="2">
        <f t="shared" si="3"/>
        <v>773.33333333333326</v>
      </c>
      <c r="L10" s="2">
        <f t="shared" si="4"/>
        <v>386.66666666666663</v>
      </c>
      <c r="M10" s="61">
        <f t="shared" si="5"/>
        <v>386.67</v>
      </c>
      <c r="N10" s="4">
        <f t="shared" si="6"/>
        <v>773.34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37"/>
    </row>
    <row r="11" spans="1:77" s="3" customFormat="1" ht="24" customHeight="1" x14ac:dyDescent="0.25">
      <c r="A11" s="6">
        <v>7</v>
      </c>
      <c r="B11" s="8" t="s">
        <v>26</v>
      </c>
      <c r="C11" s="1" t="s">
        <v>15</v>
      </c>
      <c r="D11" s="1">
        <v>2</v>
      </c>
      <c r="E11" s="1">
        <v>750</v>
      </c>
      <c r="F11" s="1">
        <v>400</v>
      </c>
      <c r="G11" s="1">
        <v>500</v>
      </c>
      <c r="H11" s="2">
        <f t="shared" si="0"/>
        <v>550</v>
      </c>
      <c r="I11" s="1">
        <f t="shared" si="1"/>
        <v>180.27756377319946</v>
      </c>
      <c r="J11" s="60">
        <f t="shared" si="2"/>
        <v>32.777738867854453</v>
      </c>
      <c r="K11" s="2">
        <f t="shared" si="3"/>
        <v>1100</v>
      </c>
      <c r="L11" s="2">
        <f t="shared" si="4"/>
        <v>550</v>
      </c>
      <c r="M11" s="61">
        <f t="shared" si="5"/>
        <v>550</v>
      </c>
      <c r="N11" s="4">
        <f t="shared" si="6"/>
        <v>1100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37"/>
    </row>
    <row r="12" spans="1:77" s="3" customFormat="1" ht="21" customHeight="1" x14ac:dyDescent="0.25">
      <c r="A12" s="6">
        <v>8</v>
      </c>
      <c r="B12" s="7" t="s">
        <v>27</v>
      </c>
      <c r="C12" s="1" t="s">
        <v>15</v>
      </c>
      <c r="D12" s="1">
        <v>1</v>
      </c>
      <c r="E12" s="1">
        <v>880</v>
      </c>
      <c r="F12" s="1">
        <v>1400</v>
      </c>
      <c r="G12" s="1">
        <v>1500</v>
      </c>
      <c r="H12" s="2">
        <f t="shared" si="0"/>
        <v>1260</v>
      </c>
      <c r="I12" s="1">
        <f t="shared" si="1"/>
        <v>332.86633954186476</v>
      </c>
      <c r="J12" s="60">
        <f t="shared" si="2"/>
        <v>26.417963455703553</v>
      </c>
      <c r="K12" s="2">
        <f t="shared" si="3"/>
        <v>1260</v>
      </c>
      <c r="L12" s="2">
        <f t="shared" si="4"/>
        <v>1260</v>
      </c>
      <c r="M12" s="61">
        <f t="shared" si="5"/>
        <v>1260</v>
      </c>
      <c r="N12" s="4">
        <f t="shared" si="6"/>
        <v>1260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37"/>
    </row>
    <row r="13" spans="1:77" s="3" customFormat="1" ht="18.75" customHeight="1" x14ac:dyDescent="0.25">
      <c r="A13" s="6">
        <v>9</v>
      </c>
      <c r="B13" s="9" t="s">
        <v>28</v>
      </c>
      <c r="C13" s="1" t="s">
        <v>15</v>
      </c>
      <c r="D13" s="1">
        <v>4</v>
      </c>
      <c r="E13" s="1">
        <v>750</v>
      </c>
      <c r="F13" s="1">
        <v>800</v>
      </c>
      <c r="G13" s="1">
        <v>820</v>
      </c>
      <c r="H13" s="2">
        <f t="shared" si="0"/>
        <v>790</v>
      </c>
      <c r="I13" s="1">
        <f t="shared" si="1"/>
        <v>36.055512754639892</v>
      </c>
      <c r="J13" s="60">
        <f t="shared" si="2"/>
        <v>4.5639889562835307</v>
      </c>
      <c r="K13" s="2">
        <f t="shared" si="3"/>
        <v>3160</v>
      </c>
      <c r="L13" s="2">
        <f t="shared" si="4"/>
        <v>790</v>
      </c>
      <c r="M13" s="61">
        <f t="shared" si="5"/>
        <v>790</v>
      </c>
      <c r="N13" s="4">
        <f t="shared" si="6"/>
        <v>3160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37"/>
    </row>
    <row r="14" spans="1:77" s="3" customFormat="1" ht="24.75" customHeight="1" x14ac:dyDescent="0.25">
      <c r="A14" s="6">
        <v>10</v>
      </c>
      <c r="B14" s="9" t="s">
        <v>29</v>
      </c>
      <c r="C14" s="1" t="s">
        <v>31</v>
      </c>
      <c r="D14" s="1">
        <v>5</v>
      </c>
      <c r="E14" s="1">
        <v>75</v>
      </c>
      <c r="F14" s="1">
        <v>60</v>
      </c>
      <c r="G14" s="1">
        <v>65</v>
      </c>
      <c r="H14" s="2">
        <f t="shared" si="0"/>
        <v>66.666666666666671</v>
      </c>
      <c r="I14" s="1">
        <f t="shared" si="1"/>
        <v>7.6376261582597342</v>
      </c>
      <c r="J14" s="60">
        <f t="shared" si="2"/>
        <v>11.456439237389599</v>
      </c>
      <c r="K14" s="2">
        <f t="shared" si="3"/>
        <v>333.33333333333337</v>
      </c>
      <c r="L14" s="2">
        <f t="shared" si="4"/>
        <v>66.666666666666671</v>
      </c>
      <c r="M14" s="61">
        <f t="shared" si="5"/>
        <v>66.67</v>
      </c>
      <c r="N14" s="4">
        <f t="shared" si="6"/>
        <v>333.35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37"/>
    </row>
    <row r="15" spans="1:77" s="3" customFormat="1" ht="27" customHeight="1" x14ac:dyDescent="0.25">
      <c r="A15" s="6">
        <v>11</v>
      </c>
      <c r="B15" s="9" t="s">
        <v>30</v>
      </c>
      <c r="C15" s="1" t="s">
        <v>31</v>
      </c>
      <c r="D15" s="1">
        <v>50</v>
      </c>
      <c r="E15" s="1">
        <v>4.5</v>
      </c>
      <c r="F15" s="1">
        <v>8</v>
      </c>
      <c r="G15" s="1">
        <v>8.5</v>
      </c>
      <c r="H15" s="2">
        <f t="shared" si="0"/>
        <v>7</v>
      </c>
      <c r="I15" s="1">
        <f t="shared" si="1"/>
        <v>2.179449471770337</v>
      </c>
      <c r="J15" s="60">
        <f t="shared" si="2"/>
        <v>31.134992453861958</v>
      </c>
      <c r="K15" s="2">
        <f t="shared" si="3"/>
        <v>350</v>
      </c>
      <c r="L15" s="2">
        <f t="shared" si="4"/>
        <v>7</v>
      </c>
      <c r="M15" s="61">
        <f t="shared" si="5"/>
        <v>7</v>
      </c>
      <c r="N15" s="4">
        <f t="shared" si="6"/>
        <v>350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37"/>
    </row>
    <row r="16" spans="1:77" s="3" customFormat="1" ht="21.75" customHeight="1" x14ac:dyDescent="0.25">
      <c r="A16" s="6">
        <v>12</v>
      </c>
      <c r="B16" s="9" t="s">
        <v>32</v>
      </c>
      <c r="C16" s="1" t="s">
        <v>15</v>
      </c>
      <c r="D16" s="1">
        <v>6</v>
      </c>
      <c r="E16" s="1">
        <v>240</v>
      </c>
      <c r="F16" s="1">
        <v>180</v>
      </c>
      <c r="G16" s="1">
        <v>200</v>
      </c>
      <c r="H16" s="2">
        <f t="shared" si="0"/>
        <v>206.66666666666666</v>
      </c>
      <c r="I16" s="1">
        <f t="shared" si="1"/>
        <v>30.550504633038933</v>
      </c>
      <c r="J16" s="60">
        <f t="shared" si="2"/>
        <v>14.782502241793033</v>
      </c>
      <c r="K16" s="2">
        <f t="shared" si="3"/>
        <v>1240</v>
      </c>
      <c r="L16" s="2">
        <f t="shared" si="4"/>
        <v>206.66666666666666</v>
      </c>
      <c r="M16" s="61">
        <f t="shared" si="5"/>
        <v>206.67</v>
      </c>
      <c r="N16" s="4">
        <f t="shared" si="6"/>
        <v>1240.02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37"/>
    </row>
    <row r="17" spans="1:77" s="3" customFormat="1" ht="24" customHeight="1" x14ac:dyDescent="0.25">
      <c r="A17" s="6">
        <v>13</v>
      </c>
      <c r="B17" s="9" t="s">
        <v>33</v>
      </c>
      <c r="C17" s="1" t="s">
        <v>15</v>
      </c>
      <c r="D17" s="1">
        <v>20</v>
      </c>
      <c r="E17" s="1">
        <v>135</v>
      </c>
      <c r="F17" s="1">
        <v>125</v>
      </c>
      <c r="G17" s="1">
        <v>130</v>
      </c>
      <c r="H17" s="2">
        <f t="shared" si="0"/>
        <v>130</v>
      </c>
      <c r="I17" s="1">
        <f t="shared" si="1"/>
        <v>5</v>
      </c>
      <c r="J17" s="60">
        <f t="shared" si="2"/>
        <v>3.8461538461538463</v>
      </c>
      <c r="K17" s="2">
        <f t="shared" si="3"/>
        <v>2600</v>
      </c>
      <c r="L17" s="2">
        <f t="shared" si="4"/>
        <v>130</v>
      </c>
      <c r="M17" s="61">
        <f t="shared" si="5"/>
        <v>130</v>
      </c>
      <c r="N17" s="4">
        <f t="shared" si="6"/>
        <v>2600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37"/>
    </row>
    <row r="18" spans="1:77" s="3" customFormat="1" ht="21.75" customHeight="1" x14ac:dyDescent="0.25">
      <c r="A18" s="6">
        <v>14</v>
      </c>
      <c r="B18" s="9" t="s">
        <v>34</v>
      </c>
      <c r="C18" s="1" t="s">
        <v>15</v>
      </c>
      <c r="D18" s="1">
        <v>30</v>
      </c>
      <c r="E18" s="1">
        <v>88</v>
      </c>
      <c r="F18" s="1">
        <v>75</v>
      </c>
      <c r="G18" s="1">
        <v>80</v>
      </c>
      <c r="H18" s="2">
        <f t="shared" si="0"/>
        <v>81</v>
      </c>
      <c r="I18" s="1">
        <f t="shared" si="1"/>
        <v>6.5574385243020004</v>
      </c>
      <c r="J18" s="60">
        <f t="shared" si="2"/>
        <v>8.0956031164222235</v>
      </c>
      <c r="K18" s="2">
        <f t="shared" si="3"/>
        <v>2430</v>
      </c>
      <c r="L18" s="2">
        <f t="shared" si="4"/>
        <v>81</v>
      </c>
      <c r="M18" s="61">
        <f t="shared" si="5"/>
        <v>81</v>
      </c>
      <c r="N18" s="4">
        <f t="shared" si="6"/>
        <v>2430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37"/>
    </row>
    <row r="19" spans="1:77" s="3" customFormat="1" ht="28.5" customHeight="1" x14ac:dyDescent="0.25">
      <c r="A19" s="6">
        <v>15</v>
      </c>
      <c r="B19" s="9" t="s">
        <v>35</v>
      </c>
      <c r="C19" s="1" t="s">
        <v>15</v>
      </c>
      <c r="D19" s="1">
        <v>10</v>
      </c>
      <c r="E19" s="1">
        <v>88</v>
      </c>
      <c r="F19" s="1">
        <v>89</v>
      </c>
      <c r="G19" s="1">
        <v>89</v>
      </c>
      <c r="H19" s="2">
        <f t="shared" si="0"/>
        <v>88.666666666666671</v>
      </c>
      <c r="I19" s="1">
        <f t="shared" si="1"/>
        <v>0.57735026918962573</v>
      </c>
      <c r="J19" s="60">
        <f t="shared" si="2"/>
        <v>0.65114692013867559</v>
      </c>
      <c r="K19" s="2">
        <f t="shared" si="3"/>
        <v>886.66666666666674</v>
      </c>
      <c r="L19" s="2">
        <f t="shared" si="4"/>
        <v>88.666666666666671</v>
      </c>
      <c r="M19" s="61">
        <f t="shared" si="5"/>
        <v>88.67</v>
      </c>
      <c r="N19" s="4">
        <f t="shared" si="6"/>
        <v>886.7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37"/>
    </row>
    <row r="20" spans="1:77" s="3" customFormat="1" ht="28.5" customHeight="1" x14ac:dyDescent="0.25">
      <c r="A20" s="6">
        <v>16</v>
      </c>
      <c r="B20" s="9" t="s">
        <v>36</v>
      </c>
      <c r="C20" s="1" t="s">
        <v>15</v>
      </c>
      <c r="D20" s="1">
        <v>600</v>
      </c>
      <c r="E20" s="1">
        <v>55</v>
      </c>
      <c r="F20" s="1">
        <v>48</v>
      </c>
      <c r="G20" s="1">
        <v>50</v>
      </c>
      <c r="H20" s="2">
        <f t="shared" si="0"/>
        <v>51</v>
      </c>
      <c r="I20" s="1">
        <f t="shared" si="1"/>
        <v>3.6055512754639891</v>
      </c>
      <c r="J20" s="60">
        <f t="shared" si="2"/>
        <v>7.0697083832627241</v>
      </c>
      <c r="K20" s="2">
        <f t="shared" si="3"/>
        <v>30600</v>
      </c>
      <c r="L20" s="2">
        <f t="shared" si="4"/>
        <v>51</v>
      </c>
      <c r="M20" s="61">
        <f t="shared" si="5"/>
        <v>51</v>
      </c>
      <c r="N20" s="4">
        <f t="shared" si="6"/>
        <v>30600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37"/>
    </row>
    <row r="21" spans="1:77" s="3" customFormat="1" ht="27" customHeight="1" x14ac:dyDescent="0.25">
      <c r="A21" s="6">
        <v>17</v>
      </c>
      <c r="B21" s="9" t="s">
        <v>37</v>
      </c>
      <c r="C21" s="1" t="s">
        <v>15</v>
      </c>
      <c r="D21" s="1">
        <v>25</v>
      </c>
      <c r="E21" s="1">
        <v>250</v>
      </c>
      <c r="F21" s="1">
        <v>210</v>
      </c>
      <c r="G21" s="1">
        <v>230</v>
      </c>
      <c r="H21" s="2">
        <f t="shared" si="0"/>
        <v>230</v>
      </c>
      <c r="I21" s="1">
        <f t="shared" si="1"/>
        <v>20</v>
      </c>
      <c r="J21" s="60">
        <f t="shared" si="2"/>
        <v>8.695652173913043</v>
      </c>
      <c r="K21" s="2">
        <f t="shared" si="3"/>
        <v>5750</v>
      </c>
      <c r="L21" s="2">
        <f t="shared" si="4"/>
        <v>230</v>
      </c>
      <c r="M21" s="61">
        <f t="shared" si="5"/>
        <v>230</v>
      </c>
      <c r="N21" s="4">
        <f t="shared" si="6"/>
        <v>5750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37"/>
    </row>
    <row r="22" spans="1:77" s="3" customFormat="1" ht="24.75" customHeight="1" x14ac:dyDescent="0.25">
      <c r="A22" s="6">
        <v>18</v>
      </c>
      <c r="B22" s="9" t="s">
        <v>38</v>
      </c>
      <c r="C22" s="1" t="s">
        <v>15</v>
      </c>
      <c r="D22" s="1">
        <v>15</v>
      </c>
      <c r="E22" s="1">
        <v>880</v>
      </c>
      <c r="F22" s="1">
        <v>1200</v>
      </c>
      <c r="G22" s="1">
        <v>1250</v>
      </c>
      <c r="H22" s="2">
        <f t="shared" si="0"/>
        <v>1110</v>
      </c>
      <c r="I22" s="1">
        <f t="shared" si="1"/>
        <v>200.74859899884731</v>
      </c>
      <c r="J22" s="60">
        <f t="shared" si="2"/>
        <v>18.085459369265525</v>
      </c>
      <c r="K22" s="2">
        <f t="shared" si="3"/>
        <v>16650</v>
      </c>
      <c r="L22" s="2">
        <f t="shared" si="4"/>
        <v>1110</v>
      </c>
      <c r="M22" s="61">
        <f t="shared" si="5"/>
        <v>1110</v>
      </c>
      <c r="N22" s="4">
        <f t="shared" si="6"/>
        <v>16650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37"/>
    </row>
    <row r="23" spans="1:77" s="3" customFormat="1" ht="24" customHeight="1" x14ac:dyDescent="0.25">
      <c r="A23" s="6">
        <v>19</v>
      </c>
      <c r="B23" s="9" t="s">
        <v>39</v>
      </c>
      <c r="C23" s="1" t="s">
        <v>15</v>
      </c>
      <c r="D23" s="1">
        <v>15</v>
      </c>
      <c r="E23" s="1">
        <v>550</v>
      </c>
      <c r="F23" s="1">
        <v>650</v>
      </c>
      <c r="G23" s="1">
        <v>670</v>
      </c>
      <c r="H23" s="2">
        <f t="shared" si="0"/>
        <v>623.33333333333337</v>
      </c>
      <c r="I23" s="1">
        <f t="shared" si="1"/>
        <v>64.291005073286371</v>
      </c>
      <c r="J23" s="60">
        <f t="shared" si="2"/>
        <v>10.314064985019202</v>
      </c>
      <c r="K23" s="2">
        <f t="shared" si="3"/>
        <v>9350</v>
      </c>
      <c r="L23" s="2">
        <f t="shared" si="4"/>
        <v>623.33333333333337</v>
      </c>
      <c r="M23" s="61">
        <f t="shared" si="5"/>
        <v>623.33000000000004</v>
      </c>
      <c r="N23" s="4">
        <f t="shared" si="6"/>
        <v>9349.9500000000007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37"/>
    </row>
    <row r="24" spans="1:77" s="3" customFormat="1" ht="23.25" customHeight="1" x14ac:dyDescent="0.25">
      <c r="A24" s="6">
        <v>20</v>
      </c>
      <c r="B24" s="9" t="s">
        <v>40</v>
      </c>
      <c r="C24" s="1" t="s">
        <v>31</v>
      </c>
      <c r="D24" s="1">
        <v>25</v>
      </c>
      <c r="E24" s="1">
        <v>89</v>
      </c>
      <c r="F24" s="1">
        <v>85</v>
      </c>
      <c r="G24" s="1">
        <v>90</v>
      </c>
      <c r="H24" s="2">
        <f t="shared" si="0"/>
        <v>88</v>
      </c>
      <c r="I24" s="1">
        <f t="shared" si="1"/>
        <v>2.6457513110645907</v>
      </c>
      <c r="J24" s="60">
        <f t="shared" si="2"/>
        <v>3.0065355807552168</v>
      </c>
      <c r="K24" s="2">
        <f t="shared" si="3"/>
        <v>2200</v>
      </c>
      <c r="L24" s="2">
        <f t="shared" si="4"/>
        <v>88</v>
      </c>
      <c r="M24" s="61">
        <f t="shared" si="5"/>
        <v>88</v>
      </c>
      <c r="N24" s="4">
        <f t="shared" si="6"/>
        <v>2200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37"/>
    </row>
    <row r="25" spans="1:77" s="3" customFormat="1" ht="24.75" customHeight="1" x14ac:dyDescent="0.25">
      <c r="A25" s="6">
        <v>21</v>
      </c>
      <c r="B25" s="9" t="s">
        <v>41</v>
      </c>
      <c r="C25" s="1" t="s">
        <v>31</v>
      </c>
      <c r="D25" s="1">
        <v>25</v>
      </c>
      <c r="E25" s="1">
        <v>98</v>
      </c>
      <c r="F25" s="1">
        <v>98</v>
      </c>
      <c r="G25" s="1">
        <v>98</v>
      </c>
      <c r="H25" s="2">
        <f t="shared" si="0"/>
        <v>98</v>
      </c>
      <c r="I25" s="1">
        <f t="shared" si="1"/>
        <v>0</v>
      </c>
      <c r="J25" s="60">
        <f t="shared" si="2"/>
        <v>0</v>
      </c>
      <c r="K25" s="2">
        <f t="shared" si="3"/>
        <v>2450</v>
      </c>
      <c r="L25" s="2">
        <f t="shared" si="4"/>
        <v>98</v>
      </c>
      <c r="M25" s="61">
        <f t="shared" si="5"/>
        <v>98</v>
      </c>
      <c r="N25" s="4">
        <f t="shared" si="6"/>
        <v>2450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37"/>
    </row>
    <row r="26" spans="1:77" s="3" customFormat="1" ht="22.5" customHeight="1" x14ac:dyDescent="0.25">
      <c r="A26" s="6">
        <v>22</v>
      </c>
      <c r="B26" s="9" t="s">
        <v>42</v>
      </c>
      <c r="C26" s="1" t="s">
        <v>31</v>
      </c>
      <c r="D26" s="1">
        <v>25</v>
      </c>
      <c r="E26" s="1">
        <v>98</v>
      </c>
      <c r="F26" s="1">
        <v>94</v>
      </c>
      <c r="G26" s="1">
        <v>97</v>
      </c>
      <c r="H26" s="2">
        <f t="shared" si="0"/>
        <v>96.333333333333329</v>
      </c>
      <c r="I26" s="1">
        <f t="shared" si="1"/>
        <v>2.0816659994661326</v>
      </c>
      <c r="J26" s="60">
        <f t="shared" si="2"/>
        <v>2.1608989613835288</v>
      </c>
      <c r="K26" s="2">
        <f t="shared" si="3"/>
        <v>2408.3333333333335</v>
      </c>
      <c r="L26" s="2">
        <f t="shared" si="4"/>
        <v>96.333333333333343</v>
      </c>
      <c r="M26" s="61">
        <f t="shared" si="5"/>
        <v>96.33</v>
      </c>
      <c r="N26" s="4">
        <f t="shared" si="6"/>
        <v>2408.25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37"/>
    </row>
    <row r="27" spans="1:77" s="3" customFormat="1" ht="25.5" customHeight="1" x14ac:dyDescent="0.25">
      <c r="A27" s="6">
        <v>23</v>
      </c>
      <c r="B27" s="9" t="s">
        <v>43</v>
      </c>
      <c r="C27" s="1" t="s">
        <v>31</v>
      </c>
      <c r="D27" s="1">
        <v>10</v>
      </c>
      <c r="E27" s="1">
        <v>120</v>
      </c>
      <c r="F27" s="1">
        <v>120</v>
      </c>
      <c r="G27" s="1">
        <v>130</v>
      </c>
      <c r="H27" s="2">
        <f t="shared" si="0"/>
        <v>123.33333333333333</v>
      </c>
      <c r="I27" s="1">
        <f t="shared" si="1"/>
        <v>5.7735026918962573</v>
      </c>
      <c r="J27" s="60">
        <f t="shared" si="2"/>
        <v>4.6812183988348037</v>
      </c>
      <c r="K27" s="2">
        <f t="shared" si="3"/>
        <v>1233.3333333333335</v>
      </c>
      <c r="L27" s="2">
        <f t="shared" si="4"/>
        <v>123.33333333333334</v>
      </c>
      <c r="M27" s="61">
        <f t="shared" si="5"/>
        <v>123.33</v>
      </c>
      <c r="N27" s="4">
        <f t="shared" si="6"/>
        <v>1233.3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37"/>
    </row>
    <row r="28" spans="1:77" s="3" customFormat="1" ht="25.5" customHeight="1" x14ac:dyDescent="0.25">
      <c r="A28" s="6">
        <v>24</v>
      </c>
      <c r="B28" s="9" t="s">
        <v>44</v>
      </c>
      <c r="C28" s="1" t="s">
        <v>15</v>
      </c>
      <c r="D28" s="1">
        <v>15</v>
      </c>
      <c r="E28" s="1">
        <v>450</v>
      </c>
      <c r="F28" s="1">
        <v>280</v>
      </c>
      <c r="G28" s="1">
        <v>290</v>
      </c>
      <c r="H28" s="2">
        <f t="shared" si="0"/>
        <v>340</v>
      </c>
      <c r="I28" s="1">
        <f t="shared" si="1"/>
        <v>95.393920141694565</v>
      </c>
      <c r="J28" s="60">
        <f t="shared" si="2"/>
        <v>28.05703533579252</v>
      </c>
      <c r="K28" s="2">
        <f t="shared" si="3"/>
        <v>5100</v>
      </c>
      <c r="L28" s="2">
        <f t="shared" si="4"/>
        <v>340</v>
      </c>
      <c r="M28" s="61">
        <f t="shared" si="5"/>
        <v>340</v>
      </c>
      <c r="N28" s="4">
        <f t="shared" si="6"/>
        <v>5100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37"/>
    </row>
    <row r="29" spans="1:77" s="3" customFormat="1" ht="21.75" customHeight="1" x14ac:dyDescent="0.25">
      <c r="A29" s="6">
        <v>25</v>
      </c>
      <c r="B29" s="9" t="s">
        <v>45</v>
      </c>
      <c r="C29" s="1" t="s">
        <v>31</v>
      </c>
      <c r="D29" s="1">
        <v>50</v>
      </c>
      <c r="E29" s="1">
        <v>180</v>
      </c>
      <c r="F29" s="1">
        <v>120</v>
      </c>
      <c r="G29" s="1">
        <v>130</v>
      </c>
      <c r="H29" s="2">
        <f t="shared" si="0"/>
        <v>143.33333333333334</v>
      </c>
      <c r="I29" s="1">
        <f t="shared" si="1"/>
        <v>32.145502536643185</v>
      </c>
      <c r="J29" s="60">
        <f t="shared" si="2"/>
        <v>22.427094793006873</v>
      </c>
      <c r="K29" s="2">
        <f t="shared" si="3"/>
        <v>7166.666666666667</v>
      </c>
      <c r="L29" s="2">
        <f t="shared" si="4"/>
        <v>143.33333333333334</v>
      </c>
      <c r="M29" s="61">
        <f t="shared" si="5"/>
        <v>143.33000000000001</v>
      </c>
      <c r="N29" s="4">
        <f t="shared" si="6"/>
        <v>7166.5000000000009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37"/>
    </row>
    <row r="30" spans="1:77" s="3" customFormat="1" ht="23.25" customHeight="1" x14ac:dyDescent="0.25">
      <c r="A30" s="6">
        <v>26</v>
      </c>
      <c r="B30" s="9" t="s">
        <v>46</v>
      </c>
      <c r="C30" s="1" t="s">
        <v>31</v>
      </c>
      <c r="D30" s="1">
        <v>40</v>
      </c>
      <c r="E30" s="1">
        <v>88</v>
      </c>
      <c r="F30" s="1">
        <v>70</v>
      </c>
      <c r="G30" s="1">
        <v>75</v>
      </c>
      <c r="H30" s="2">
        <f t="shared" si="0"/>
        <v>77.666666666666671</v>
      </c>
      <c r="I30" s="1">
        <f t="shared" si="1"/>
        <v>9.2915732431775702</v>
      </c>
      <c r="J30" s="60">
        <f t="shared" si="2"/>
        <v>11.963399025550519</v>
      </c>
      <c r="K30" s="2">
        <f t="shared" si="3"/>
        <v>3106.666666666667</v>
      </c>
      <c r="L30" s="2">
        <f t="shared" si="4"/>
        <v>77.666666666666671</v>
      </c>
      <c r="M30" s="61">
        <f t="shared" si="5"/>
        <v>77.67</v>
      </c>
      <c r="N30" s="4">
        <f t="shared" si="6"/>
        <v>3106.8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37"/>
    </row>
    <row r="31" spans="1:77" s="3" customFormat="1" ht="23.25" customHeight="1" x14ac:dyDescent="0.25">
      <c r="A31" s="6">
        <v>27</v>
      </c>
      <c r="B31" s="9" t="s">
        <v>47</v>
      </c>
      <c r="C31" s="1" t="s">
        <v>15</v>
      </c>
      <c r="D31" s="1">
        <v>25</v>
      </c>
      <c r="E31" s="1">
        <v>92</v>
      </c>
      <c r="F31" s="1">
        <v>85</v>
      </c>
      <c r="G31" s="1">
        <v>86</v>
      </c>
      <c r="H31" s="2">
        <f t="shared" si="0"/>
        <v>87.666666666666671</v>
      </c>
      <c r="I31" s="1">
        <f t="shared" si="1"/>
        <v>3.7859388972001824</v>
      </c>
      <c r="J31" s="60">
        <f t="shared" si="2"/>
        <v>4.318561479696025</v>
      </c>
      <c r="K31" s="2">
        <f t="shared" si="3"/>
        <v>2191.666666666667</v>
      </c>
      <c r="L31" s="2">
        <f t="shared" si="4"/>
        <v>87.666666666666686</v>
      </c>
      <c r="M31" s="61">
        <f t="shared" si="5"/>
        <v>87.67</v>
      </c>
      <c r="N31" s="4">
        <f t="shared" si="6"/>
        <v>2191.75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37"/>
    </row>
    <row r="32" spans="1:77" s="3" customFormat="1" ht="21.75" customHeight="1" x14ac:dyDescent="0.25">
      <c r="A32" s="6">
        <v>28</v>
      </c>
      <c r="B32" s="9" t="s">
        <v>48</v>
      </c>
      <c r="C32" s="1" t="s">
        <v>31</v>
      </c>
      <c r="D32" s="1">
        <v>500</v>
      </c>
      <c r="E32" s="1">
        <v>14</v>
      </c>
      <c r="F32" s="1">
        <v>9.5</v>
      </c>
      <c r="G32" s="1">
        <v>10</v>
      </c>
      <c r="H32" s="2">
        <f t="shared" si="0"/>
        <v>11.166666666666666</v>
      </c>
      <c r="I32" s="1">
        <f t="shared" si="1"/>
        <v>2.466441431158124</v>
      </c>
      <c r="J32" s="60">
        <f t="shared" si="2"/>
        <v>22.087535204401114</v>
      </c>
      <c r="K32" s="2">
        <f t="shared" si="3"/>
        <v>5583.333333333333</v>
      </c>
      <c r="L32" s="2">
        <f t="shared" si="4"/>
        <v>11.166666666666666</v>
      </c>
      <c r="M32" s="61">
        <f t="shared" si="5"/>
        <v>11.17</v>
      </c>
      <c r="N32" s="4">
        <f t="shared" si="6"/>
        <v>5585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37"/>
    </row>
    <row r="33" spans="1:77" s="3" customFormat="1" ht="21.75" customHeight="1" x14ac:dyDescent="0.25">
      <c r="A33" s="6">
        <v>29</v>
      </c>
      <c r="B33" s="9" t="s">
        <v>49</v>
      </c>
      <c r="C33" s="1" t="s">
        <v>15</v>
      </c>
      <c r="D33" s="1">
        <v>40</v>
      </c>
      <c r="E33" s="1">
        <v>260</v>
      </c>
      <c r="F33" s="1">
        <v>190</v>
      </c>
      <c r="G33" s="1">
        <v>205</v>
      </c>
      <c r="H33" s="2">
        <f t="shared" si="0"/>
        <v>218.33333333333334</v>
      </c>
      <c r="I33" s="1">
        <f t="shared" si="1"/>
        <v>36.855573979159971</v>
      </c>
      <c r="J33" s="60">
        <f t="shared" si="2"/>
        <v>16.880415562974033</v>
      </c>
      <c r="K33" s="2">
        <f t="shared" si="3"/>
        <v>8733.3333333333339</v>
      </c>
      <c r="L33" s="2">
        <f t="shared" si="4"/>
        <v>218.33333333333334</v>
      </c>
      <c r="M33" s="61">
        <f t="shared" si="5"/>
        <v>218.33</v>
      </c>
      <c r="N33" s="4">
        <f t="shared" si="6"/>
        <v>8733.2000000000007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37"/>
    </row>
    <row r="34" spans="1:77" s="3" customFormat="1" ht="25.5" customHeight="1" x14ac:dyDescent="0.25">
      <c r="A34" s="6">
        <v>30</v>
      </c>
      <c r="B34" s="9" t="s">
        <v>50</v>
      </c>
      <c r="C34" s="1" t="s">
        <v>15</v>
      </c>
      <c r="D34" s="1">
        <v>5</v>
      </c>
      <c r="E34" s="1">
        <v>890</v>
      </c>
      <c r="F34" s="1">
        <v>890</v>
      </c>
      <c r="G34" s="1">
        <v>900</v>
      </c>
      <c r="H34" s="2">
        <f t="shared" si="0"/>
        <v>893.33333333333337</v>
      </c>
      <c r="I34" s="1">
        <f t="shared" si="1"/>
        <v>5.7735026918962573</v>
      </c>
      <c r="J34" s="60">
        <f t="shared" si="2"/>
        <v>0.64628761476450636</v>
      </c>
      <c r="K34" s="2">
        <f t="shared" si="3"/>
        <v>4466.666666666667</v>
      </c>
      <c r="L34" s="2">
        <f t="shared" si="4"/>
        <v>893.33333333333337</v>
      </c>
      <c r="M34" s="61">
        <f t="shared" si="5"/>
        <v>893.33</v>
      </c>
      <c r="N34" s="4">
        <f t="shared" si="6"/>
        <v>4466.6500000000005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37"/>
    </row>
    <row r="35" spans="1:77" s="3" customFormat="1" ht="21" customHeight="1" x14ac:dyDescent="0.25">
      <c r="A35" s="6">
        <v>31</v>
      </c>
      <c r="B35" s="9" t="s">
        <v>51</v>
      </c>
      <c r="C35" s="1" t="s">
        <v>52</v>
      </c>
      <c r="D35" s="1">
        <v>70</v>
      </c>
      <c r="E35" s="1">
        <v>164</v>
      </c>
      <c r="F35" s="1">
        <v>165</v>
      </c>
      <c r="G35" s="1">
        <v>168</v>
      </c>
      <c r="H35" s="2">
        <f t="shared" si="0"/>
        <v>165.66666666666666</v>
      </c>
      <c r="I35" s="1">
        <f t="shared" si="1"/>
        <v>2.0816659994661331</v>
      </c>
      <c r="J35" s="60">
        <f t="shared" si="2"/>
        <v>1.2565388326757343</v>
      </c>
      <c r="K35" s="2">
        <f t="shared" si="3"/>
        <v>11596.666666666666</v>
      </c>
      <c r="L35" s="2">
        <f t="shared" si="4"/>
        <v>165.66666666666666</v>
      </c>
      <c r="M35" s="61">
        <f t="shared" si="5"/>
        <v>165.67</v>
      </c>
      <c r="N35" s="4">
        <f t="shared" si="6"/>
        <v>11596.9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37"/>
    </row>
    <row r="36" spans="1:77" s="3" customFormat="1" ht="22.5" customHeight="1" x14ac:dyDescent="0.25">
      <c r="A36" s="6">
        <v>32</v>
      </c>
      <c r="B36" s="9" t="s">
        <v>53</v>
      </c>
      <c r="C36" s="1" t="s">
        <v>15</v>
      </c>
      <c r="D36" s="1">
        <v>3</v>
      </c>
      <c r="E36" s="1">
        <v>240</v>
      </c>
      <c r="F36" s="1">
        <v>260</v>
      </c>
      <c r="G36" s="1">
        <v>270</v>
      </c>
      <c r="H36" s="2">
        <f t="shared" si="0"/>
        <v>256.66666666666669</v>
      </c>
      <c r="I36" s="1">
        <f t="shared" si="1"/>
        <v>15.275252316519467</v>
      </c>
      <c r="J36" s="60">
        <f t="shared" si="2"/>
        <v>5.9513970064361557</v>
      </c>
      <c r="K36" s="2">
        <f t="shared" si="3"/>
        <v>770</v>
      </c>
      <c r="L36" s="2">
        <f t="shared" si="4"/>
        <v>256.66666666666669</v>
      </c>
      <c r="M36" s="61">
        <f t="shared" si="5"/>
        <v>256.67</v>
      </c>
      <c r="N36" s="4">
        <f t="shared" si="6"/>
        <v>770.01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37"/>
    </row>
    <row r="37" spans="1:77" s="3" customFormat="1" ht="24" customHeight="1" x14ac:dyDescent="0.25">
      <c r="A37" s="6">
        <v>33</v>
      </c>
      <c r="B37" s="9" t="s">
        <v>54</v>
      </c>
      <c r="C37" s="1" t="s">
        <v>15</v>
      </c>
      <c r="D37" s="1">
        <v>15</v>
      </c>
      <c r="E37" s="1">
        <v>36</v>
      </c>
      <c r="F37" s="1">
        <v>35</v>
      </c>
      <c r="G37" s="1">
        <v>38</v>
      </c>
      <c r="H37" s="2">
        <f t="shared" si="0"/>
        <v>36.333333333333336</v>
      </c>
      <c r="I37" s="1">
        <f t="shared" si="1"/>
        <v>1.5275252316519465</v>
      </c>
      <c r="J37" s="60">
        <f t="shared" si="2"/>
        <v>4.2041978852805872</v>
      </c>
      <c r="K37" s="2">
        <f t="shared" si="3"/>
        <v>545</v>
      </c>
      <c r="L37" s="2">
        <f t="shared" si="4"/>
        <v>36.333333333333336</v>
      </c>
      <c r="M37" s="61">
        <f t="shared" si="5"/>
        <v>36.33</v>
      </c>
      <c r="N37" s="4">
        <f t="shared" si="6"/>
        <v>544.94999999999993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37"/>
    </row>
    <row r="38" spans="1:77" s="3" customFormat="1" ht="14.25" customHeight="1" x14ac:dyDescent="0.25">
      <c r="A38" s="6">
        <v>34</v>
      </c>
      <c r="B38" s="9" t="s">
        <v>55</v>
      </c>
      <c r="C38" s="1" t="s">
        <v>52</v>
      </c>
      <c r="D38" s="1">
        <v>50</v>
      </c>
      <c r="E38" s="1">
        <v>89</v>
      </c>
      <c r="F38" s="1">
        <v>98</v>
      </c>
      <c r="G38" s="1">
        <v>100</v>
      </c>
      <c r="H38" s="2">
        <f t="shared" si="0"/>
        <v>95.666666666666671</v>
      </c>
      <c r="I38" s="1">
        <f t="shared" si="1"/>
        <v>5.8594652770823146</v>
      </c>
      <c r="J38" s="60">
        <f t="shared" si="2"/>
        <v>6.1248765962532907</v>
      </c>
      <c r="K38" s="2">
        <f t="shared" si="3"/>
        <v>4783.3333333333339</v>
      </c>
      <c r="L38" s="2">
        <f t="shared" si="4"/>
        <v>95.666666666666686</v>
      </c>
      <c r="M38" s="61">
        <f t="shared" si="5"/>
        <v>95.67</v>
      </c>
      <c r="N38" s="4">
        <f t="shared" si="6"/>
        <v>4783.5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37"/>
    </row>
    <row r="39" spans="1:77" s="3" customFormat="1" ht="18" customHeight="1" x14ac:dyDescent="0.25">
      <c r="A39" s="6">
        <v>35</v>
      </c>
      <c r="B39" s="9" t="s">
        <v>56</v>
      </c>
      <c r="C39" s="1" t="s">
        <v>15</v>
      </c>
      <c r="D39" s="1">
        <v>15</v>
      </c>
      <c r="E39" s="1">
        <v>280</v>
      </c>
      <c r="F39" s="1">
        <v>280</v>
      </c>
      <c r="G39" s="1">
        <v>290</v>
      </c>
      <c r="H39" s="2">
        <f t="shared" si="0"/>
        <v>283.33333333333331</v>
      </c>
      <c r="I39" s="1">
        <f t="shared" si="1"/>
        <v>5.7735026918962582</v>
      </c>
      <c r="J39" s="60">
        <f t="shared" si="2"/>
        <v>2.0377068324339738</v>
      </c>
      <c r="K39" s="2">
        <f t="shared" si="3"/>
        <v>4250</v>
      </c>
      <c r="L39" s="2">
        <f t="shared" si="4"/>
        <v>283.33333333333331</v>
      </c>
      <c r="M39" s="61">
        <f t="shared" si="5"/>
        <v>283.33</v>
      </c>
      <c r="N39" s="4">
        <f t="shared" si="6"/>
        <v>4249.95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37"/>
    </row>
    <row r="40" spans="1:77" s="3" customFormat="1" ht="17.25" customHeight="1" x14ac:dyDescent="0.25">
      <c r="A40" s="6">
        <v>36</v>
      </c>
      <c r="B40" s="9" t="s">
        <v>57</v>
      </c>
      <c r="C40" s="1" t="s">
        <v>31</v>
      </c>
      <c r="D40" s="1">
        <v>60</v>
      </c>
      <c r="E40" s="1">
        <v>48</v>
      </c>
      <c r="F40" s="1">
        <v>45</v>
      </c>
      <c r="G40" s="1">
        <v>50</v>
      </c>
      <c r="H40" s="2">
        <f t="shared" si="0"/>
        <v>47.666666666666664</v>
      </c>
      <c r="I40" s="1">
        <f t="shared" si="1"/>
        <v>2.5166114784235831</v>
      </c>
      <c r="J40" s="60">
        <f t="shared" si="2"/>
        <v>5.2796045001893352</v>
      </c>
      <c r="K40" s="2">
        <f t="shared" si="3"/>
        <v>2860</v>
      </c>
      <c r="L40" s="2">
        <f t="shared" si="4"/>
        <v>47.666666666666664</v>
      </c>
      <c r="M40" s="61">
        <f t="shared" si="5"/>
        <v>47.67</v>
      </c>
      <c r="N40" s="4">
        <f t="shared" si="6"/>
        <v>2860.2000000000003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37"/>
    </row>
    <row r="41" spans="1:77" s="3" customFormat="1" ht="21" customHeight="1" x14ac:dyDescent="0.25">
      <c r="A41" s="6">
        <v>37</v>
      </c>
      <c r="B41" s="9" t="s">
        <v>58</v>
      </c>
      <c r="C41" s="1" t="s">
        <v>31</v>
      </c>
      <c r="D41" s="1">
        <v>40</v>
      </c>
      <c r="E41" s="1">
        <v>48</v>
      </c>
      <c r="F41" s="1">
        <v>45</v>
      </c>
      <c r="G41" s="1">
        <v>50</v>
      </c>
      <c r="H41" s="2">
        <f t="shared" si="0"/>
        <v>47.666666666666664</v>
      </c>
      <c r="I41" s="1">
        <f t="shared" si="1"/>
        <v>2.5166114784235831</v>
      </c>
      <c r="J41" s="60">
        <f t="shared" si="2"/>
        <v>5.2796045001893352</v>
      </c>
      <c r="K41" s="2">
        <f t="shared" si="3"/>
        <v>1906.6666666666667</v>
      </c>
      <c r="L41" s="2">
        <f t="shared" si="4"/>
        <v>47.666666666666671</v>
      </c>
      <c r="M41" s="61">
        <f t="shared" si="5"/>
        <v>47.67</v>
      </c>
      <c r="N41" s="4">
        <f t="shared" si="6"/>
        <v>1906.8000000000002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37"/>
    </row>
    <row r="42" spans="1:77" s="3" customFormat="1" ht="18.75" customHeight="1" x14ac:dyDescent="0.25">
      <c r="A42" s="6">
        <v>38</v>
      </c>
      <c r="B42" s="9" t="s">
        <v>59</v>
      </c>
      <c r="C42" s="1" t="s">
        <v>31</v>
      </c>
      <c r="D42" s="1">
        <v>10</v>
      </c>
      <c r="E42" s="1">
        <v>68</v>
      </c>
      <c r="F42" s="1">
        <v>50</v>
      </c>
      <c r="G42" s="1">
        <v>60</v>
      </c>
      <c r="H42" s="2">
        <f t="shared" si="0"/>
        <v>59.333333333333336</v>
      </c>
      <c r="I42" s="1">
        <f t="shared" si="1"/>
        <v>9.0184995056457886</v>
      </c>
      <c r="J42" s="60">
        <f t="shared" si="2"/>
        <v>15.199718267942339</v>
      </c>
      <c r="K42" s="2">
        <f t="shared" si="3"/>
        <v>593.33333333333337</v>
      </c>
      <c r="L42" s="2">
        <f t="shared" si="4"/>
        <v>59.333333333333336</v>
      </c>
      <c r="M42" s="61">
        <f t="shared" si="5"/>
        <v>59.33</v>
      </c>
      <c r="N42" s="4">
        <f t="shared" si="6"/>
        <v>593.29999999999995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37"/>
    </row>
    <row r="43" spans="1:77" s="3" customFormat="1" ht="23.25" customHeight="1" x14ac:dyDescent="0.25">
      <c r="A43" s="6">
        <v>39</v>
      </c>
      <c r="B43" s="9" t="s">
        <v>60</v>
      </c>
      <c r="C43" s="1" t="s">
        <v>31</v>
      </c>
      <c r="D43" s="1">
        <v>50</v>
      </c>
      <c r="E43" s="1">
        <v>60</v>
      </c>
      <c r="F43" s="1">
        <v>55</v>
      </c>
      <c r="G43" s="1">
        <v>65</v>
      </c>
      <c r="H43" s="2">
        <f t="shared" si="0"/>
        <v>60</v>
      </c>
      <c r="I43" s="1">
        <f t="shared" si="1"/>
        <v>5</v>
      </c>
      <c r="J43" s="60">
        <f t="shared" si="2"/>
        <v>8.3333333333333321</v>
      </c>
      <c r="K43" s="2">
        <f t="shared" si="3"/>
        <v>3000</v>
      </c>
      <c r="L43" s="2">
        <f t="shared" si="4"/>
        <v>60</v>
      </c>
      <c r="M43" s="61">
        <f t="shared" si="5"/>
        <v>60</v>
      </c>
      <c r="N43" s="4">
        <f t="shared" si="6"/>
        <v>3000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37"/>
    </row>
    <row r="44" spans="1:77" s="3" customFormat="1" ht="19.5" customHeight="1" x14ac:dyDescent="0.2">
      <c r="A44" s="6">
        <v>40</v>
      </c>
      <c r="B44" s="10" t="s">
        <v>61</v>
      </c>
      <c r="C44" s="1" t="s">
        <v>31</v>
      </c>
      <c r="D44" s="1">
        <v>20</v>
      </c>
      <c r="E44" s="1">
        <v>60</v>
      </c>
      <c r="F44" s="1">
        <v>55</v>
      </c>
      <c r="G44" s="1">
        <v>65</v>
      </c>
      <c r="H44" s="2">
        <f t="shared" si="0"/>
        <v>60</v>
      </c>
      <c r="I44" s="1">
        <f t="shared" si="1"/>
        <v>5</v>
      </c>
      <c r="J44" s="60">
        <f t="shared" si="2"/>
        <v>8.3333333333333321</v>
      </c>
      <c r="K44" s="2">
        <f t="shared" si="3"/>
        <v>1200</v>
      </c>
      <c r="L44" s="2">
        <f t="shared" si="4"/>
        <v>60</v>
      </c>
      <c r="M44" s="2">
        <f t="shared" si="5"/>
        <v>60</v>
      </c>
      <c r="N44" s="4">
        <f t="shared" si="6"/>
        <v>1200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37"/>
    </row>
    <row r="45" spans="1:77" s="13" customFormat="1" ht="15.75" x14ac:dyDescent="0.2">
      <c r="I45" s="20"/>
      <c r="J45" s="20"/>
      <c r="K45" s="20"/>
      <c r="L45" s="21"/>
      <c r="M45" s="22"/>
      <c r="N45" s="4">
        <v>192364.15</v>
      </c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12"/>
    </row>
    <row r="46" spans="1:77" x14ac:dyDescent="0.25">
      <c r="A46" s="23"/>
      <c r="B46" s="55" t="s">
        <v>63</v>
      </c>
      <c r="C46" s="55"/>
      <c r="D46" s="55"/>
      <c r="E46" s="55"/>
      <c r="F46" s="55"/>
      <c r="G46" s="55"/>
      <c r="H46" s="55"/>
      <c r="I46" s="55"/>
      <c r="J46" s="23"/>
      <c r="K46" s="23"/>
      <c r="L46" s="23"/>
      <c r="M46" s="23"/>
      <c r="N46" s="34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38"/>
    </row>
    <row r="47" spans="1:77" ht="15" customHeight="1" x14ac:dyDescent="0.25">
      <c r="A47" s="56" t="s">
        <v>62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38"/>
    </row>
    <row r="48" spans="1:77" ht="16.5" customHeight="1" x14ac:dyDescent="0.25">
      <c r="A48" s="25"/>
      <c r="B48" s="25"/>
      <c r="C48" s="25"/>
      <c r="D48" s="25"/>
      <c r="E48" s="26"/>
      <c r="F48" s="26"/>
      <c r="G48" s="26"/>
      <c r="H48" s="25"/>
      <c r="I48" s="25"/>
      <c r="J48" s="25"/>
      <c r="K48" s="25"/>
      <c r="L48" s="25"/>
      <c r="M48" s="25"/>
      <c r="N48" s="35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38"/>
    </row>
    <row r="49" spans="1:77" x14ac:dyDescent="0.25">
      <c r="A49" s="58" t="s">
        <v>14</v>
      </c>
      <c r="B49" s="58"/>
      <c r="C49" s="58"/>
      <c r="D49" s="58"/>
      <c r="E49" s="27"/>
      <c r="F49" s="28"/>
      <c r="G49" s="28"/>
      <c r="H49" s="29"/>
      <c r="I49" s="29"/>
      <c r="N49" s="36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38"/>
    </row>
    <row r="50" spans="1:77" x14ac:dyDescent="0.25">
      <c r="A50" s="53"/>
      <c r="B50" s="53"/>
      <c r="C50" s="53"/>
      <c r="D50" s="53"/>
      <c r="E50" s="27"/>
      <c r="F50" s="28"/>
      <c r="G50" s="28"/>
      <c r="N50" s="36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38"/>
    </row>
    <row r="51" spans="1:77" x14ac:dyDescent="0.25">
      <c r="A51" s="54"/>
      <c r="B51" s="54"/>
      <c r="C51" s="54"/>
      <c r="D51" s="54"/>
      <c r="E51" s="27"/>
      <c r="F51" s="28"/>
      <c r="G51" s="28"/>
      <c r="N51" s="36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3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</row>
    <row r="52" spans="1:77" ht="15.75" x14ac:dyDescent="0.25">
      <c r="A52" s="54"/>
      <c r="B52" s="54"/>
      <c r="C52" s="54"/>
      <c r="D52" s="54"/>
      <c r="E52" s="30"/>
      <c r="F52" s="31"/>
      <c r="G52" s="31"/>
      <c r="H52" s="32"/>
      <c r="I52" s="32"/>
      <c r="J52" s="32"/>
      <c r="K52" s="32"/>
      <c r="L52" s="32"/>
      <c r="M52" s="32"/>
      <c r="N52" s="42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38"/>
    </row>
    <row r="53" spans="1:77" x14ac:dyDescent="0.25"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</row>
  </sheetData>
  <mergeCells count="15">
    <mergeCell ref="A50:D50"/>
    <mergeCell ref="A51:D51"/>
    <mergeCell ref="A52:D52"/>
    <mergeCell ref="B46:I46"/>
    <mergeCell ref="A47:N47"/>
    <mergeCell ref="A49:D49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МАРКЕТИНГ 2026</cp:lastModifiedBy>
  <cp:lastPrinted>2026-06-16T09:38:04Z</cp:lastPrinted>
  <dcterms:created xsi:type="dcterms:W3CDTF">2014-01-15T18:15:09Z</dcterms:created>
  <dcterms:modified xsi:type="dcterms:W3CDTF">2026-06-22T10:15:47Z</dcterms:modified>
</cp:coreProperties>
</file>