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" sheetId="1" state="visible" r:id="rId3"/>
  </sheets>
  <definedNames>
    <definedName function="false" hidden="false" localSheetId="0" name="_xlnm.Print_Area" vbProcedure="false">расчет!$A$1:$N$17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<sst xmlns="http://schemas.openxmlformats.org/spreadsheetml/2006/main" count="26" uniqueCount="26">
  <si>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Приложение №1 к извещению</t>
  </si>
  <si>
    <t xml:space="preserve">Обоснование начальной (максимальной) цены контракта</t>
  </si>
  <si>
    <t xml:space="preserve">№</t>
  </si>
  <si>
    <t xml:space="preserve">Наименование предмета контракта</t>
  </si>
  <si>
    <t xml:space="preserve">Ед. изм.</t>
  </si>
  <si>
    <t xml:space="preserve">Кол-во </t>
  </si>
  <si>
    <t xml:space="preserve">Коммерческие предложения (руб./ед. изм.)</t>
  </si>
  <si>
    <t xml:space="preserve">Однородность совокупности значений выявленных цен, используемых в расчете цена контракта**</t>
  </si>
  <si>
    <t xml:space="preserve">НМЦК, определенная методом сопоставимых рыночных цен (анализа рынка)*</t>
  </si>
  <si>
    <t xml:space="preserve">Поставщик №1 вх. От 26.03.2026 № 434</t>
  </si>
  <si>
    <t xml:space="preserve">Поставщик № 2  вх. От 24.03.2026 № 418      </t>
  </si>
  <si>
    <t xml:space="preserve">Поставщик № 3 вх. От 26.03.2026  № 435       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</si>
  <si>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</si>
  <si>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</si>
  <si>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</si>
  <si>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НМЦК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</si>
  <si>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</si>
  <si>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(вверх/вниз) до сотых долей после запятой (руб.)</t>
  </si>
  <si>
    <t xml:space="preserve">НМЦК с учетом округления цены за единицу (руб.)**</t>
  </si>
  <si>
    <t xml:space="preserve">Проверка технического  состояния транспортного средства</t>
  </si>
  <si>
    <t xml:space="preserve">шт.</t>
  </si>
  <si>
    <t xml:space="preserve">В результате проведенного расчета начальная (максимальная) цена контракта составила, руб.:</t>
  </si>
  <si>
    <t xml:space="preserve">*Определение НМЦК, ЦКЕП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</si>
  <si>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</si>
  <si>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Дата подготовки обоснования цены контракта: 26.03.2026</t>
  </si>
  <si>
    <t xml:space="preserve">Старший юрисконсульт юридической службы ФКУ ЦИТОВ УФСИН России по Саратовской области                   лейтенант внутренней службы            С.А. Туева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</si>
</sst>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"/>
    <numFmt numFmtId="167" formatCode="0.0000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19080</xdr:colOff>
      <xdr:row>3</xdr:row>
      <xdr:rowOff>952560</xdr:rowOff>
    </xdr:from>
    <xdr:to>
      <xdr:col>9</xdr:col>
      <xdr:colOff>1035360</xdr:colOff>
      <xdr:row>3</xdr:row>
      <xdr:rowOff>1303200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9492480" y="1990800"/>
          <a:ext cx="1016280" cy="35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8</xdr:col>
      <xdr:colOff>19080</xdr:colOff>
      <xdr:row>3</xdr:row>
      <xdr:rowOff>923760</xdr:rowOff>
    </xdr:from>
    <xdr:to>
      <xdr:col>8</xdr:col>
      <xdr:colOff>931680</xdr:colOff>
      <xdr:row>3</xdr:row>
      <xdr:rowOff>1360080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8516160" y="1962000"/>
          <a:ext cx="912600" cy="436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19080</xdr:colOff>
      <xdr:row>3</xdr:row>
      <xdr:rowOff>1600200</xdr:rowOff>
    </xdr:from>
    <xdr:to>
      <xdr:col>10</xdr:col>
      <xdr:colOff>1369800</xdr:colOff>
      <xdr:row>3</xdr:row>
      <xdr:rowOff>1960200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10529640" y="2638440"/>
          <a:ext cx="1350720" cy="36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304920</xdr:colOff>
      <xdr:row>3</xdr:row>
      <xdr:rowOff>1238400</xdr:rowOff>
    </xdr:from>
    <xdr:to>
      <xdr:col>10</xdr:col>
      <xdr:colOff>455400</xdr:colOff>
      <xdr:row>3</xdr:row>
      <xdr:rowOff>1465200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10815480" y="2276640"/>
          <a:ext cx="150480" cy="226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37.29"/>
    <col collapsed="false" customWidth="true" hidden="false" outlineLevel="0" max="3" min="3" style="1" width="6.85"/>
    <col collapsed="false" customWidth="true" hidden="false" outlineLevel="0" max="4" min="4" style="1" width="7.57"/>
    <col collapsed="false" customWidth="true" hidden="false" outlineLevel="0" max="5" min="5" style="1" width="15.42"/>
    <col collapsed="false" customWidth="true" hidden="false" outlineLevel="0" max="6" min="6" style="1" width="15.71"/>
    <col collapsed="false" customWidth="true" hidden="false" outlineLevel="0" max="7" min="7" style="1" width="16.57"/>
    <col collapsed="false" customWidth="true" hidden="false" outlineLevel="0" max="8" min="8" style="1" width="16.14"/>
    <col collapsed="false" customWidth="true" hidden="false" outlineLevel="0" max="9" min="9" style="1" width="13.86"/>
    <col collapsed="false" customWidth="true" hidden="false" outlineLevel="0" max="10" min="10" style="1" width="14.71"/>
    <col collapsed="false" customWidth="true" hidden="false" outlineLevel="0" max="11" min="11" style="1" width="22.15"/>
    <col collapsed="false" customWidth="true" hidden="false" outlineLevel="0" max="12" min="12" style="1" width="16.71"/>
    <col collapsed="false" customWidth="true" hidden="false" outlineLevel="0" max="14" min="13" style="1" width="13.15"/>
  </cols>
  <sheetData>
    <row r="1" customFormat="false" ht="23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4" t="s">
        <v>0</v>
      </c>
      <c r="M1" s="4"/>
      <c r="N1" s="4"/>
    </row>
    <row r="2" customFormat="false" ht="18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40.5" hidden="false" customHeight="tru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 t="s">
        <v>7</v>
      </c>
      <c r="I3" s="6"/>
      <c r="J3" s="6"/>
      <c r="K3" s="7" t="s">
        <v>8</v>
      </c>
      <c r="L3" s="7"/>
      <c r="M3" s="7"/>
      <c r="N3" s="7"/>
    </row>
    <row r="4" customFormat="false" ht="158.25" hidden="false" customHeight="true" outlineLevel="0" collapsed="false">
      <c r="A4" s="6"/>
      <c r="B4" s="6"/>
      <c r="C4" s="6"/>
      <c r="D4" s="6"/>
      <c r="E4" s="8" t="s">
        <v>9</v>
      </c>
      <c r="F4" s="8" t="s">
        <v>10</v>
      </c>
      <c r="G4" s="8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</row>
    <row r="5" customFormat="false" ht="42.75" hidden="false" customHeight="true" outlineLevel="0" collapsed="false">
      <c r="A5" s="9" t="n">
        <v>1</v>
      </c>
      <c r="B5" s="10" t="s">
        <v>19</v>
      </c>
      <c r="C5" s="11" t="s">
        <v>20</v>
      </c>
      <c r="D5" s="11" t="n">
        <v>2</v>
      </c>
      <c r="E5" s="12" t="n">
        <v>1310</v>
      </c>
      <c r="F5" s="12" t="n">
        <v>1300</v>
      </c>
      <c r="G5" s="12" t="n">
        <v>1200</v>
      </c>
      <c r="H5" s="13" t="n">
        <f aca="false">AVERAGE(E5:G5)</f>
        <v>1270</v>
      </c>
      <c r="I5" s="14" t="n">
        <f aca="false">SQRT(((SUM((POWER(G5-H5,2)),(POWER(F5-H5,2)),(POWER(E5-H5,2)))/(COLUMNS(E5:G5)-1))))</f>
        <v>60.8276253029822</v>
      </c>
      <c r="J5" s="14" t="n">
        <f aca="false">I5/H5*100</f>
        <v>4.78957679551041</v>
      </c>
      <c r="K5" s="13" t="n">
        <f aca="false">H5*D5</f>
        <v>2540</v>
      </c>
      <c r="L5" s="15" t="n">
        <f aca="false">K5/D5</f>
        <v>1270</v>
      </c>
      <c r="M5" s="13" t="n">
        <f aca="false">ROUNDUP(L5,2)</f>
        <v>1270</v>
      </c>
      <c r="N5" s="13" t="n">
        <f aca="false">M5*D5</f>
        <v>2540</v>
      </c>
    </row>
    <row r="6" customFormat="false" ht="26.25" hidden="false" customHeight="true" outlineLevel="0" collapsed="false">
      <c r="A6" s="16" t="s">
        <v>21</v>
      </c>
      <c r="B6" s="16"/>
      <c r="C6" s="16"/>
      <c r="D6" s="16"/>
      <c r="E6" s="16"/>
      <c r="F6" s="16"/>
      <c r="G6" s="16"/>
      <c r="H6" s="17"/>
      <c r="I6" s="16"/>
      <c r="J6" s="16"/>
      <c r="K6" s="18"/>
      <c r="L6" s="2"/>
      <c r="M6" s="2"/>
      <c r="N6" s="19" t="n">
        <f aca="false">SUM(N5)</f>
        <v>2540</v>
      </c>
    </row>
    <row r="7" customFormat="false" ht="35.25" hidden="false" customHeight="true" outlineLevel="0" collapsed="false">
      <c r="A7" s="20" t="s">
        <v>22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"/>
      <c r="M7" s="2"/>
      <c r="N7" s="2"/>
    </row>
    <row r="8" s="22" customFormat="true" ht="19.5" hidden="false" customHeight="true" outlineLevel="0" collapsed="false">
      <c r="A8" s="21" t="s">
        <v>23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="22" customFormat="true" ht="19.5" hidden="false" customHeight="true" outlineLevel="0" collapsed="false">
      <c r="A9" s="23" t="s">
        <v>24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1"/>
      <c r="M9" s="21"/>
      <c r="N9" s="24"/>
    </row>
    <row r="10" customFormat="false" ht="15" hidden="false" customHeight="true" outlineLevel="0" collapsed="false">
      <c r="A10" s="25" t="s">
        <v>25</v>
      </c>
      <c r="B10" s="25"/>
      <c r="C10" s="25"/>
      <c r="D10" s="25"/>
      <c r="E10" s="25"/>
      <c r="F10" s="25"/>
      <c r="G10" s="26"/>
      <c r="H10" s="26"/>
      <c r="I10" s="26"/>
      <c r="J10" s="26"/>
      <c r="K10" s="26"/>
      <c r="L10" s="27"/>
      <c r="M10" s="27"/>
      <c r="N10" s="27"/>
    </row>
    <row r="11" customFormat="false" ht="11.25" hidden="false" customHeight="true" outlineLevel="0" collapsed="false">
      <c r="A11" s="25"/>
      <c r="B11" s="25"/>
      <c r="C11" s="25"/>
      <c r="D11" s="25"/>
      <c r="E11" s="25"/>
      <c r="F11" s="25"/>
      <c r="G11" s="26"/>
      <c r="H11" s="26"/>
      <c r="I11" s="26"/>
      <c r="J11" s="26"/>
      <c r="K11" s="26"/>
      <c r="L11" s="27"/>
      <c r="M11" s="27"/>
      <c r="N11" s="27"/>
    </row>
    <row r="12" customFormat="false" ht="8.25" hidden="false" customHeight="true" outlineLevel="0" collapsed="false">
      <c r="A12" s="25"/>
      <c r="B12" s="25"/>
      <c r="C12" s="25"/>
      <c r="D12" s="25"/>
      <c r="E12" s="25"/>
      <c r="F12" s="25"/>
      <c r="G12" s="26"/>
      <c r="H12" s="26"/>
      <c r="I12" s="26"/>
      <c r="J12" s="26"/>
      <c r="K12" s="26"/>
    </row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2">
    <mergeCell ref="L1:N1"/>
    <mergeCell ref="A2:N2"/>
    <mergeCell ref="A3:A4"/>
    <mergeCell ref="B3:B4"/>
    <mergeCell ref="C3:C4"/>
    <mergeCell ref="D3:D4"/>
    <mergeCell ref="E3:G3"/>
    <mergeCell ref="H3:J3"/>
    <mergeCell ref="K3:N3"/>
    <mergeCell ref="A7:K7"/>
    <mergeCell ref="A9:K9"/>
    <mergeCell ref="A10:F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2018-01-30T06:33:33Z</dcterms:created>
  <dc:creator>PS</dc:creator>
  <dc:description/>
  <dc:language>ru-RU</dc:language>
  <cp:lastModifiedBy/>
  <cp:lastPrinted>2025-04-30T07:58:41Z</cp:lastPrinted>
  <dcterms:modified xsi:type="dcterms:W3CDTF">2026-03-27T09:36:06Z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