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filterPrivacy="1" defaultThemeVersion="124226"/>
  <bookViews>
    <workbookView xWindow="-120" yWindow="-120" windowWidth="29040" windowHeight="15840"/>
  </bookViews>
  <sheets>
    <sheet name="Лист1" sheetId="1" r:id="rId1"/>
  </sheets>
  <definedNames>
    <definedName name="_xlnm.Print_Area" localSheetId="0">Лист1!$A$1:$R$16</definedName>
  </definedNames>
  <calcPr calcId="125725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5" i="1"/>
  <c r="P5" s="1"/>
  <c r="Q5" s="1"/>
  <c r="R5" s="1"/>
  <c r="M5" l="1"/>
  <c r="N5"/>
  <c r="K5"/>
  <c r="R6"/>
  <c r="O5" l="1"/>
</calcChain>
</file>

<file path=xl/sharedStrings.xml><?xml version="1.0" encoding="utf-8"?>
<sst xmlns="http://schemas.openxmlformats.org/spreadsheetml/2006/main" count="37" uniqueCount="36">
  <si>
    <t>ОБОСНОВАНИЕ НАЧАЛЬНОЙ (МАКСИМАЛЬНОЙ) ЦЕНЫ КОНТРАКТА</t>
  </si>
  <si>
    <t>КП</t>
  </si>
  <si>
    <t>Применяемые сокращения:</t>
  </si>
  <si>
    <t>Коммерческие предложения</t>
  </si>
  <si>
    <t>РК</t>
  </si>
  <si>
    <t>Реестр контрактов</t>
  </si>
  <si>
    <t>№ п/п</t>
  </si>
  <si>
    <t>* Тарифный метод применяется при наличии цен на медицинское изделие в указанном государственном реестре предельных отпускных цен производителей на медицинские изделия.
** На основании статьи 34 Бюджетного кодекса Российской Федерации Заказчик в целях эффективности и экономности расходования бюджетных средств определяет минимальное значение цены единицы медицинского изделия.</t>
  </si>
  <si>
    <t>Цена за единицу изм. с округлением (вниз) до сотых долей после запятой (руб.)</t>
  </si>
  <si>
    <t>Ставка НДС в отношении МИ*, %</t>
  </si>
  <si>
    <t>Ед. изм.</t>
  </si>
  <si>
    <t>Кол-во</t>
  </si>
  <si>
    <t xml:space="preserve">Среднее квадратичное отклонение     </t>
  </si>
  <si>
    <t>коэфициент  вариации цен V (%)                    (не должен превышать 33%)</t>
  </si>
  <si>
    <r>
      <t xml:space="preserve">Н(М)ЦК  контракта </t>
    </r>
    <r>
      <rPr>
        <b/>
        <sz val="11"/>
        <color indexed="63"/>
        <rFont val="Times New Roman"/>
        <family val="1"/>
        <charset val="204"/>
      </rPr>
      <t>исходя из имеющегося у него объема финансового обеспечения</t>
    </r>
    <r>
      <rPr>
        <b/>
        <sz val="11"/>
        <color indexed="8"/>
        <rFont val="Times New Roman"/>
        <family val="1"/>
        <charset val="204"/>
      </rPr>
      <t xml:space="preserve"> (руб.)</t>
    </r>
  </si>
  <si>
    <t xml:space="preserve">Средняя арифметическая цена за единицу     &lt;ц&gt; </t>
  </si>
  <si>
    <t>Среднее квадратичное отклонение</t>
  </si>
  <si>
    <t>коэффициент вариации цен V (%)                    (не должен превышать 33%)</t>
  </si>
  <si>
    <t>Итого:</t>
  </si>
  <si>
    <r>
      <t xml:space="preserve">Н(М)ЦК  контракта </t>
    </r>
    <r>
      <rPr>
        <sz val="11"/>
        <rFont val="Times New Roman"/>
        <family val="1"/>
        <charset val="204"/>
      </rPr>
      <t xml:space="preserve">с учетом округления цены за единицу </t>
    </r>
    <r>
      <rPr>
        <b/>
        <sz val="11"/>
        <rFont val="Times New Roman"/>
        <family val="1"/>
        <charset val="204"/>
      </rPr>
      <t>(руб.)</t>
    </r>
  </si>
  <si>
    <t xml:space="preserve">Цена за ЕИ, согласно информации, полученной заказчиком, без учета НДС,  руб.
</t>
  </si>
  <si>
    <t>Цена за ЕИ минимальная, руб. с НДС</t>
  </si>
  <si>
    <t xml:space="preserve">Средняя арифмети- ческая цена за единицу с НДС &lt;ц&gt; </t>
  </si>
  <si>
    <t>Н(М)ЦК определена в размере:</t>
  </si>
  <si>
    <t>Расчет произведен в соответствии с положениями статьи 22 Федерального закона от 05.04.2013 № 44-ФЗ "О контрактной системе в сфере закупок товаров, работ, услуг для обеспечения государственных и муниципальных нужд", приказом Минздрава России от 15.05.2020 № 450н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и начальной цены единицы товара, работы, услуги при осуществлении закупок медицинских изделий". Данный Приказ не учитывает, что применение утвержденных формул определения НМЦК, может привести к формированию цены контракта и цены за единицу товара с дробными значениями (количество знаков после запятой превышает 2). Большинство бухгалтерских программ, а также программное обеспечение реестра контрактов не позволяет проводить операции с такими значениями. Поэтому в случае необходимости Заказчиком применяется округление (вниз) таких показателей.</t>
  </si>
  <si>
    <t>шт</t>
  </si>
  <si>
    <t>Средняя цена, руб.         (без НДС), руб.</t>
  </si>
  <si>
    <t>ОКПД2</t>
  </si>
  <si>
    <t>Наименование, основные характеристики</t>
  </si>
  <si>
    <t xml:space="preserve">Источник 1 </t>
  </si>
  <si>
    <t xml:space="preserve">Источник 2 </t>
  </si>
  <si>
    <t xml:space="preserve">Источник 3 </t>
  </si>
  <si>
    <t>Поставка тепловой пушки Eleforce EB-2000 или эквивалент</t>
  </si>
  <si>
    <t>Тепловая пушка Eleforce EB-2000 или эквивалент</t>
  </si>
  <si>
    <t>27.51.26.110</t>
  </si>
  <si>
    <t>В соответствии с положениями статьи 22 Федерального закона от 05.04.2013 № 44-ФЗ "О контрактной системе в сфере закупок товаров, работ, услуг для обеспечения государственных и муниципальных нужд" Заказчик определяет максимальную цену контракта в размере 17372,00 руб.</t>
  </si>
</sst>
</file>

<file path=xl/styles.xml><?xml version="1.0" encoding="utf-8"?>
<styleSheet xmlns="http://schemas.openxmlformats.org/spreadsheetml/2006/main">
  <numFmts count="2">
    <numFmt numFmtId="164" formatCode="#,##0.00_р_."/>
    <numFmt numFmtId="165" formatCode="0.000%"/>
  </numFmts>
  <fonts count="36"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sz val="10"/>
      <name val="Arial"/>
      <family val="2"/>
    </font>
    <font>
      <sz val="12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indexed="63"/>
      <name val="Times New Roman"/>
      <family val="1"/>
      <charset val="204"/>
    </font>
    <font>
      <sz val="1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rgb="FF000000"/>
      <name val="Arial Cyr"/>
    </font>
    <font>
      <sz val="10"/>
      <color rgb="FF008000"/>
      <name val="Arial Cyr"/>
    </font>
    <font>
      <sz val="11"/>
      <color rgb="FF000000"/>
      <name val="Times New Roman"/>
      <family val="1"/>
      <charset val="204"/>
    </font>
    <font>
      <sz val="11"/>
      <color rgb="FF000000"/>
      <name val="TimesNewRomanPSMT"/>
    </font>
    <font>
      <b/>
      <sz val="11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b/>
      <u/>
      <sz val="11"/>
      <color rgb="FF000000"/>
      <name val="Times New Roman"/>
      <family val="1"/>
      <charset val="204"/>
    </font>
    <font>
      <sz val="11"/>
      <color rgb="FF1E1E1E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4"/>
      </top>
      <bottom/>
      <diagonal/>
    </border>
  </borders>
  <cellStyleXfs count="57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9" fontId="28" fillId="0" borderId="1">
      <alignment vertical="top" wrapText="1"/>
    </xf>
    <xf numFmtId="49" fontId="28" fillId="0" borderId="1">
      <alignment vertical="top" wrapText="1"/>
    </xf>
    <xf numFmtId="4" fontId="29" fillId="0" borderId="1">
      <alignment vertical="top" shrinkToFit="1"/>
    </xf>
    <xf numFmtId="4" fontId="29" fillId="0" borderId="1">
      <alignment vertical="top" shrinkToFit="1"/>
    </xf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2" applyNumberFormat="0" applyAlignment="0" applyProtection="0"/>
    <xf numFmtId="0" fontId="3" fillId="7" borderId="2" applyNumberFormat="0" applyAlignment="0" applyProtection="0"/>
    <xf numFmtId="0" fontId="4" fillId="20" borderId="3" applyNumberFormat="0" applyAlignment="0" applyProtection="0"/>
    <xf numFmtId="0" fontId="4" fillId="20" borderId="3" applyNumberFormat="0" applyAlignment="0" applyProtection="0"/>
    <xf numFmtId="0" fontId="5" fillId="20" borderId="2" applyNumberFormat="0" applyAlignment="0" applyProtection="0"/>
    <xf numFmtId="0" fontId="5" fillId="20" borderId="2" applyNumberFormat="0" applyAlignment="0" applyProtection="0"/>
    <xf numFmtId="0" fontId="6" fillId="0" borderId="4" applyNumberFormat="0" applyFill="0" applyAlignment="0" applyProtection="0"/>
    <xf numFmtId="0" fontId="7" fillId="0" borderId="5" applyNumberFormat="0" applyFill="0" applyAlignment="0" applyProtection="0"/>
    <xf numFmtId="0" fontId="8" fillId="0" borderId="6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10" fillId="21" borderId="8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" fillId="0" borderId="0"/>
    <xf numFmtId="0" fontId="21" fillId="0" borderId="0"/>
    <xf numFmtId="0" fontId="13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9" fillId="23" borderId="9" applyNumberFormat="0" applyAlignment="0" applyProtection="0"/>
    <xf numFmtId="0" fontId="19" fillId="23" borderId="9" applyNumberFormat="0" applyAlignment="0" applyProtection="0"/>
    <xf numFmtId="9" fontId="19" fillId="0" borderId="0" applyFont="0" applyFill="0" applyBorder="0" applyAlignment="0" applyProtection="0"/>
    <xf numFmtId="0" fontId="15" fillId="0" borderId="10" applyNumberFormat="0" applyFill="0" applyAlignment="0" applyProtection="0"/>
    <xf numFmtId="0" fontId="16" fillId="0" borderId="0" applyNumberFormat="0" applyFill="0" applyBorder="0" applyAlignment="0" applyProtection="0"/>
    <xf numFmtId="0" fontId="17" fillId="4" borderId="0" applyNumberFormat="0" applyBorder="0" applyAlignment="0" applyProtection="0"/>
  </cellStyleXfs>
  <cellXfs count="53">
    <xf numFmtId="0" fontId="0" fillId="0" borderId="0" xfId="0"/>
    <xf numFmtId="0" fontId="22" fillId="0" borderId="0" xfId="0" applyFont="1" applyAlignment="1">
      <alignment vertical="top" wrapText="1"/>
    </xf>
    <xf numFmtId="0" fontId="22" fillId="0" borderId="0" xfId="0" applyFont="1" applyBorder="1" applyAlignment="1">
      <alignment vertical="top" wrapText="1"/>
    </xf>
    <xf numFmtId="4" fontId="22" fillId="0" borderId="0" xfId="0" applyNumberFormat="1" applyFont="1" applyAlignment="1">
      <alignment vertical="top" wrapText="1"/>
    </xf>
    <xf numFmtId="0" fontId="22" fillId="0" borderId="0" xfId="0" applyFont="1" applyAlignment="1">
      <alignment horizontal="center" vertical="top" wrapText="1"/>
    </xf>
    <xf numFmtId="0" fontId="22" fillId="0" borderId="0" xfId="0" applyFont="1" applyBorder="1" applyAlignment="1">
      <alignment horizontal="center" vertical="top" wrapText="1"/>
    </xf>
    <xf numFmtId="0" fontId="26" fillId="0" borderId="0" xfId="0" applyFont="1" applyAlignment="1">
      <alignment vertical="center"/>
    </xf>
    <xf numFmtId="10" fontId="22" fillId="0" borderId="0" xfId="0" applyNumberFormat="1" applyFont="1" applyAlignment="1">
      <alignment vertical="top" wrapText="1"/>
    </xf>
    <xf numFmtId="4" fontId="24" fillId="24" borderId="1" xfId="48" applyNumberFormat="1" applyFont="1" applyFill="1" applyBorder="1" applyAlignment="1">
      <alignment horizontal="center" vertical="center" wrapText="1"/>
    </xf>
    <xf numFmtId="165" fontId="30" fillId="24" borderId="1" xfId="53" applyNumberFormat="1" applyFont="1" applyFill="1" applyBorder="1" applyAlignment="1" applyProtection="1">
      <alignment horizontal="center" vertical="center" wrapText="1"/>
    </xf>
    <xf numFmtId="164" fontId="30" fillId="24" borderId="1" xfId="0" applyNumberFormat="1" applyFont="1" applyFill="1" applyBorder="1" applyAlignment="1">
      <alignment horizontal="center" vertical="center" wrapText="1"/>
    </xf>
    <xf numFmtId="0" fontId="22" fillId="24" borderId="0" xfId="0" applyFont="1" applyFill="1" applyAlignment="1">
      <alignment vertical="top" wrapText="1"/>
    </xf>
    <xf numFmtId="2" fontId="22" fillId="0" borderId="0" xfId="0" applyNumberFormat="1" applyFont="1" applyAlignment="1">
      <alignment vertical="top" wrapText="1"/>
    </xf>
    <xf numFmtId="4" fontId="31" fillId="24" borderId="1" xfId="0" applyNumberFormat="1" applyFont="1" applyFill="1" applyBorder="1" applyAlignment="1">
      <alignment horizontal="center" vertical="center" wrapText="1"/>
    </xf>
    <xf numFmtId="2" fontId="30" fillId="24" borderId="1" xfId="0" applyNumberFormat="1" applyFont="1" applyFill="1" applyBorder="1" applyAlignment="1">
      <alignment horizontal="center" vertical="center" wrapText="1"/>
    </xf>
    <xf numFmtId="2" fontId="32" fillId="24" borderId="1" xfId="0" applyNumberFormat="1" applyFont="1" applyFill="1" applyBorder="1" applyAlignment="1">
      <alignment horizontal="center" vertical="center" wrapText="1"/>
    </xf>
    <xf numFmtId="4" fontId="30" fillId="24" borderId="1" xfId="0" applyNumberFormat="1" applyFont="1" applyFill="1" applyBorder="1" applyAlignment="1">
      <alignment horizontal="center" vertical="center" wrapText="1"/>
    </xf>
    <xf numFmtId="10" fontId="30" fillId="24" borderId="1" xfId="0" applyNumberFormat="1" applyFont="1" applyFill="1" applyBorder="1" applyAlignment="1">
      <alignment horizontal="center" vertical="center" wrapText="1"/>
    </xf>
    <xf numFmtId="4" fontId="33" fillId="24" borderId="1" xfId="0" applyNumberFormat="1" applyFont="1" applyFill="1" applyBorder="1" applyAlignment="1">
      <alignment horizontal="center" vertical="center" wrapText="1"/>
    </xf>
    <xf numFmtId="4" fontId="32" fillId="24" borderId="1" xfId="0" applyNumberFormat="1" applyFont="1" applyFill="1" applyBorder="1" applyAlignment="1">
      <alignment horizontal="center" vertical="center" wrapText="1"/>
    </xf>
    <xf numFmtId="2" fontId="24" fillId="0" borderId="1" xfId="0" applyNumberFormat="1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 wrapText="1"/>
    </xf>
    <xf numFmtId="2" fontId="26" fillId="0" borderId="1" xfId="0" applyNumberFormat="1" applyFont="1" applyBorder="1" applyAlignment="1">
      <alignment horizontal="center" vertical="center" wrapText="1"/>
    </xf>
    <xf numFmtId="10" fontId="26" fillId="24" borderId="1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vertical="center" wrapText="1"/>
    </xf>
    <xf numFmtId="4" fontId="30" fillId="24" borderId="1" xfId="0" applyNumberFormat="1" applyFont="1" applyFill="1" applyBorder="1" applyAlignment="1">
      <alignment horizontal="center" vertical="center" wrapText="1"/>
    </xf>
    <xf numFmtId="0" fontId="30" fillId="24" borderId="1" xfId="0" applyFont="1" applyFill="1" applyBorder="1" applyAlignment="1">
      <alignment horizontal="center" vertical="center" wrapText="1"/>
    </xf>
    <xf numFmtId="0" fontId="32" fillId="24" borderId="1" xfId="0" applyFont="1" applyFill="1" applyBorder="1" applyAlignment="1">
      <alignment horizontal="center" vertical="center" wrapText="1"/>
    </xf>
    <xf numFmtId="0" fontId="32" fillId="24" borderId="1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 vertical="top" wrapText="1"/>
    </xf>
    <xf numFmtId="0" fontId="22" fillId="0" borderId="0" xfId="0" applyFont="1" applyBorder="1" applyAlignment="1">
      <alignment horizontal="center" vertical="top" wrapText="1"/>
    </xf>
    <xf numFmtId="0" fontId="32" fillId="24" borderId="1" xfId="0" applyFont="1" applyFill="1" applyBorder="1" applyAlignment="1">
      <alignment horizontal="center" vertical="center" wrapText="1"/>
    </xf>
    <xf numFmtId="0" fontId="30" fillId="24" borderId="1" xfId="0" applyFont="1" applyFill="1" applyBorder="1" applyAlignment="1">
      <alignment horizontal="center" vertical="center" wrapText="1"/>
    </xf>
    <xf numFmtId="0" fontId="35" fillId="0" borderId="0" xfId="0" applyFont="1" applyAlignment="1">
      <alignment wrapText="1"/>
    </xf>
    <xf numFmtId="0" fontId="22" fillId="0" borderId="0" xfId="0" applyFont="1" applyAlignment="1">
      <alignment horizontal="center" vertical="top" wrapText="1"/>
    </xf>
    <xf numFmtId="0" fontId="22" fillId="24" borderId="0" xfId="0" applyNumberFormat="1" applyFont="1" applyFill="1" applyBorder="1" applyAlignment="1">
      <alignment horizontal="center" vertical="top" wrapText="1"/>
    </xf>
    <xf numFmtId="4" fontId="24" fillId="24" borderId="1" xfId="0" applyNumberFormat="1" applyFont="1" applyFill="1" applyBorder="1" applyAlignment="1">
      <alignment horizontal="center" vertical="center" wrapText="1"/>
    </xf>
    <xf numFmtId="4" fontId="30" fillId="24" borderId="1" xfId="0" applyNumberFormat="1" applyFont="1" applyFill="1" applyBorder="1" applyAlignment="1">
      <alignment horizontal="center" vertical="center" wrapText="1"/>
    </xf>
    <xf numFmtId="0" fontId="20" fillId="24" borderId="11" xfId="0" applyFont="1" applyFill="1" applyBorder="1" applyAlignment="1">
      <alignment horizontal="center" vertical="top" wrapText="1"/>
    </xf>
    <xf numFmtId="0" fontId="22" fillId="0" borderId="0" xfId="0" applyNumberFormat="1" applyFont="1" applyBorder="1" applyAlignment="1">
      <alignment horizontal="center" vertical="top" wrapText="1"/>
    </xf>
    <xf numFmtId="0" fontId="22" fillId="0" borderId="0" xfId="0" applyFont="1" applyBorder="1" applyAlignment="1">
      <alignment horizontal="left" vertical="top" wrapText="1"/>
    </xf>
    <xf numFmtId="0" fontId="22" fillId="0" borderId="0" xfId="0" applyFont="1" applyAlignment="1">
      <alignment horizontal="left" vertical="top" wrapText="1"/>
    </xf>
    <xf numFmtId="0" fontId="22" fillId="0" borderId="0" xfId="0" applyFont="1" applyBorder="1" applyAlignment="1">
      <alignment horizontal="center" vertical="top" wrapText="1"/>
    </xf>
    <xf numFmtId="0" fontId="32" fillId="24" borderId="1" xfId="0" applyFont="1" applyFill="1" applyBorder="1" applyAlignment="1">
      <alignment horizontal="center" vertical="center" wrapText="1"/>
    </xf>
    <xf numFmtId="164" fontId="24" fillId="24" borderId="1" xfId="0" applyNumberFormat="1" applyFont="1" applyFill="1" applyBorder="1" applyAlignment="1">
      <alignment horizontal="center" vertical="center" wrapText="1"/>
    </xf>
    <xf numFmtId="0" fontId="30" fillId="24" borderId="1" xfId="0" applyFont="1" applyFill="1" applyBorder="1" applyAlignment="1">
      <alignment horizontal="center" vertical="center" wrapText="1"/>
    </xf>
    <xf numFmtId="164" fontId="24" fillId="0" borderId="1" xfId="0" applyNumberFormat="1" applyFont="1" applyFill="1" applyBorder="1" applyAlignment="1">
      <alignment horizontal="center" vertical="center" wrapText="1"/>
    </xf>
    <xf numFmtId="0" fontId="30" fillId="0" borderId="1" xfId="0" applyFont="1" applyFill="1" applyBorder="1" applyAlignment="1">
      <alignment horizontal="center" vertical="center" wrapText="1"/>
    </xf>
    <xf numFmtId="2" fontId="34" fillId="24" borderId="1" xfId="0" applyNumberFormat="1" applyFont="1" applyFill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top" wrapText="1"/>
    </xf>
    <xf numFmtId="0" fontId="20" fillId="24" borderId="0" xfId="0" applyFont="1" applyFill="1" applyBorder="1" applyAlignment="1">
      <alignment horizontal="center" vertical="top" wrapText="1"/>
    </xf>
    <xf numFmtId="10" fontId="24" fillId="24" borderId="1" xfId="0" applyNumberFormat="1" applyFont="1" applyFill="1" applyBorder="1" applyAlignment="1">
      <alignment horizontal="center" vertical="center" wrapText="1"/>
    </xf>
    <xf numFmtId="10" fontId="30" fillId="24" borderId="1" xfId="0" applyNumberFormat="1" applyFont="1" applyFill="1" applyBorder="1" applyAlignment="1">
      <alignment horizontal="center" vertical="center" wrapText="1"/>
    </xf>
  </cellXfs>
  <cellStyles count="57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Excel Built-in Excel Built-in Excel Built-in Normal" xfId="19"/>
    <cellStyle name="Excel Built-in Normal" xfId="20"/>
    <cellStyle name="Excel Built-in Normal 2" xfId="21"/>
    <cellStyle name="st15" xfId="22"/>
    <cellStyle name="st15 2" xfId="23"/>
    <cellStyle name="st18" xfId="24"/>
    <cellStyle name="st18 2" xfId="25"/>
    <cellStyle name="Акцент1" xfId="26" builtinId="29" customBuiltin="1"/>
    <cellStyle name="Акцент2" xfId="27" builtinId="33" customBuiltin="1"/>
    <cellStyle name="Акцент3" xfId="28" builtinId="37" customBuiltin="1"/>
    <cellStyle name="Акцент4" xfId="29" builtinId="41" customBuiltin="1"/>
    <cellStyle name="Акцент5" xfId="30" builtinId="45" customBuiltin="1"/>
    <cellStyle name="Акцент6" xfId="31" builtinId="49" customBuiltin="1"/>
    <cellStyle name="Ввод " xfId="32" builtinId="20" customBuiltin="1"/>
    <cellStyle name="Ввод  2" xfId="33"/>
    <cellStyle name="Вывод" xfId="34" builtinId="21" customBuiltin="1"/>
    <cellStyle name="Вывод 2" xfId="35"/>
    <cellStyle name="Вычисление" xfId="36" builtinId="22" customBuiltin="1"/>
    <cellStyle name="Вычисление 2" xfId="37"/>
    <cellStyle name="Заголовок 1" xfId="38" builtinId="16" customBuiltin="1"/>
    <cellStyle name="Заголовок 2" xfId="39" builtinId="17" customBuiltin="1"/>
    <cellStyle name="Заголовок 3" xfId="40" builtinId="18" customBuiltin="1"/>
    <cellStyle name="Заголовок 4" xfId="41" builtinId="19" customBuiltin="1"/>
    <cellStyle name="Итог" xfId="42" builtinId="25" customBuiltin="1"/>
    <cellStyle name="Итог 2" xfId="43"/>
    <cellStyle name="Контрольная ячейка" xfId="44" builtinId="23" customBuiltin="1"/>
    <cellStyle name="Название" xfId="45" builtinId="15" customBuiltin="1"/>
    <cellStyle name="Нейтральный" xfId="46" builtinId="28" customBuiltin="1"/>
    <cellStyle name="Обычный" xfId="0" builtinId="0"/>
    <cellStyle name="Обычный 2" xfId="47"/>
    <cellStyle name="Обычный 3" xfId="48"/>
    <cellStyle name="Плохой" xfId="49" builtinId="27" customBuiltin="1"/>
    <cellStyle name="Пояснение" xfId="50" builtinId="53" customBuiltin="1"/>
    <cellStyle name="Примечание" xfId="51" builtinId="10" customBuiltin="1"/>
    <cellStyle name="Примечание 2" xfId="52"/>
    <cellStyle name="Процентный" xfId="53" builtinId="5"/>
    <cellStyle name="Связанная ячейка" xfId="54" builtinId="24" customBuiltin="1"/>
    <cellStyle name="Текст предупреждения" xfId="55" builtinId="11" customBuiltin="1"/>
    <cellStyle name="Хороший" xfId="5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175260</xdr:colOff>
      <xdr:row>6</xdr:row>
      <xdr:rowOff>0</xdr:rowOff>
    </xdr:from>
    <xdr:to>
      <xdr:col>14</xdr:col>
      <xdr:colOff>784860</xdr:colOff>
      <xdr:row>6</xdr:row>
      <xdr:rowOff>198120</xdr:rowOff>
    </xdr:to>
    <xdr:pic>
      <xdr:nvPicPr>
        <xdr:cNvPr id="1052" name="Рисунок 3">
          <a:extLst>
            <a:ext uri="{FF2B5EF4-FFF2-40B4-BE49-F238E27FC236}">
              <a16:creationId xmlns="" xmlns:a16="http://schemas.microsoft.com/office/drawing/2014/main" id="{BB0887F5-CE8C-4F7C-9DD9-B22EB9F37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6</xdr:row>
      <xdr:rowOff>0</xdr:rowOff>
    </xdr:from>
    <xdr:to>
      <xdr:col>14</xdr:col>
      <xdr:colOff>784860</xdr:colOff>
      <xdr:row>6</xdr:row>
      <xdr:rowOff>7620</xdr:rowOff>
    </xdr:to>
    <xdr:pic>
      <xdr:nvPicPr>
        <xdr:cNvPr id="1053" name="Рисунок 3">
          <a:extLst>
            <a:ext uri="{FF2B5EF4-FFF2-40B4-BE49-F238E27FC236}">
              <a16:creationId xmlns="" xmlns:a16="http://schemas.microsoft.com/office/drawing/2014/main" id="{6E2C6128-39FD-496E-A57E-4EE772CCA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6</xdr:row>
      <xdr:rowOff>0</xdr:rowOff>
    </xdr:from>
    <xdr:to>
      <xdr:col>14</xdr:col>
      <xdr:colOff>784860</xdr:colOff>
      <xdr:row>6</xdr:row>
      <xdr:rowOff>7620</xdr:rowOff>
    </xdr:to>
    <xdr:pic>
      <xdr:nvPicPr>
        <xdr:cNvPr id="1054" name="Рисунок 3">
          <a:extLst>
            <a:ext uri="{FF2B5EF4-FFF2-40B4-BE49-F238E27FC236}">
              <a16:creationId xmlns="" xmlns:a16="http://schemas.microsoft.com/office/drawing/2014/main" id="{4FC48FF8-1042-401D-84AE-EF87D5440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6</xdr:row>
      <xdr:rowOff>0</xdr:rowOff>
    </xdr:from>
    <xdr:to>
      <xdr:col>14</xdr:col>
      <xdr:colOff>784860</xdr:colOff>
      <xdr:row>6</xdr:row>
      <xdr:rowOff>7620</xdr:rowOff>
    </xdr:to>
    <xdr:pic>
      <xdr:nvPicPr>
        <xdr:cNvPr id="1055" name="Рисунок 3">
          <a:extLst>
            <a:ext uri="{FF2B5EF4-FFF2-40B4-BE49-F238E27FC236}">
              <a16:creationId xmlns="" xmlns:a16="http://schemas.microsoft.com/office/drawing/2014/main" id="{C5EC568F-BE41-4A2F-B673-ACE69F274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6</xdr:row>
      <xdr:rowOff>0</xdr:rowOff>
    </xdr:from>
    <xdr:to>
      <xdr:col>14</xdr:col>
      <xdr:colOff>784860</xdr:colOff>
      <xdr:row>6</xdr:row>
      <xdr:rowOff>7620</xdr:rowOff>
    </xdr:to>
    <xdr:pic>
      <xdr:nvPicPr>
        <xdr:cNvPr id="1056" name="Рисунок 3">
          <a:extLst>
            <a:ext uri="{FF2B5EF4-FFF2-40B4-BE49-F238E27FC236}">
              <a16:creationId xmlns="" xmlns:a16="http://schemas.microsoft.com/office/drawing/2014/main" id="{F8BFBEB7-5C02-451E-BAA6-D3B22D98E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6</xdr:row>
      <xdr:rowOff>0</xdr:rowOff>
    </xdr:from>
    <xdr:to>
      <xdr:col>14</xdr:col>
      <xdr:colOff>784860</xdr:colOff>
      <xdr:row>6</xdr:row>
      <xdr:rowOff>7620</xdr:rowOff>
    </xdr:to>
    <xdr:pic>
      <xdr:nvPicPr>
        <xdr:cNvPr id="1057" name="Рисунок 3">
          <a:extLst>
            <a:ext uri="{FF2B5EF4-FFF2-40B4-BE49-F238E27FC236}">
              <a16:creationId xmlns="" xmlns:a16="http://schemas.microsoft.com/office/drawing/2014/main" id="{AB83247B-8963-4EF9-8F54-5CBCAADC5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6</xdr:row>
      <xdr:rowOff>0</xdr:rowOff>
    </xdr:from>
    <xdr:to>
      <xdr:col>14</xdr:col>
      <xdr:colOff>784860</xdr:colOff>
      <xdr:row>6</xdr:row>
      <xdr:rowOff>7620</xdr:rowOff>
    </xdr:to>
    <xdr:pic>
      <xdr:nvPicPr>
        <xdr:cNvPr id="1058" name="Рисунок 3">
          <a:extLst>
            <a:ext uri="{FF2B5EF4-FFF2-40B4-BE49-F238E27FC236}">
              <a16:creationId xmlns="" xmlns:a16="http://schemas.microsoft.com/office/drawing/2014/main" id="{BE1551AC-43F8-4620-87A8-0890ED5C8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6</xdr:row>
      <xdr:rowOff>0</xdr:rowOff>
    </xdr:from>
    <xdr:to>
      <xdr:col>14</xdr:col>
      <xdr:colOff>784860</xdr:colOff>
      <xdr:row>6</xdr:row>
      <xdr:rowOff>7620</xdr:rowOff>
    </xdr:to>
    <xdr:pic>
      <xdr:nvPicPr>
        <xdr:cNvPr id="1059" name="Рисунок 3">
          <a:extLst>
            <a:ext uri="{FF2B5EF4-FFF2-40B4-BE49-F238E27FC236}">
              <a16:creationId xmlns="" xmlns:a16="http://schemas.microsoft.com/office/drawing/2014/main" id="{BF983827-2971-49E3-8A0D-7EC4F394D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6</xdr:row>
      <xdr:rowOff>0</xdr:rowOff>
    </xdr:from>
    <xdr:to>
      <xdr:col>14</xdr:col>
      <xdr:colOff>784860</xdr:colOff>
      <xdr:row>6</xdr:row>
      <xdr:rowOff>7620</xdr:rowOff>
    </xdr:to>
    <xdr:pic>
      <xdr:nvPicPr>
        <xdr:cNvPr id="1060" name="Рисунок 3">
          <a:extLst>
            <a:ext uri="{FF2B5EF4-FFF2-40B4-BE49-F238E27FC236}">
              <a16:creationId xmlns="" xmlns:a16="http://schemas.microsoft.com/office/drawing/2014/main" id="{B0027782-A43B-4C25-A543-95DC4768B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6</xdr:row>
      <xdr:rowOff>0</xdr:rowOff>
    </xdr:from>
    <xdr:to>
      <xdr:col>14</xdr:col>
      <xdr:colOff>784860</xdr:colOff>
      <xdr:row>6</xdr:row>
      <xdr:rowOff>7620</xdr:rowOff>
    </xdr:to>
    <xdr:pic>
      <xdr:nvPicPr>
        <xdr:cNvPr id="1061" name="Рисунок 3">
          <a:extLst>
            <a:ext uri="{FF2B5EF4-FFF2-40B4-BE49-F238E27FC236}">
              <a16:creationId xmlns="" xmlns:a16="http://schemas.microsoft.com/office/drawing/2014/main" id="{2DA91F7E-B2FE-4EAC-A35B-9E3527F22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6</xdr:row>
      <xdr:rowOff>0</xdr:rowOff>
    </xdr:from>
    <xdr:to>
      <xdr:col>14</xdr:col>
      <xdr:colOff>784860</xdr:colOff>
      <xdr:row>6</xdr:row>
      <xdr:rowOff>7620</xdr:rowOff>
    </xdr:to>
    <xdr:pic>
      <xdr:nvPicPr>
        <xdr:cNvPr id="1062" name="Рисунок 3">
          <a:extLst>
            <a:ext uri="{FF2B5EF4-FFF2-40B4-BE49-F238E27FC236}">
              <a16:creationId xmlns="" xmlns:a16="http://schemas.microsoft.com/office/drawing/2014/main" id="{FF2662D2-8325-442D-8226-8B8E69D1D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6</xdr:row>
      <xdr:rowOff>0</xdr:rowOff>
    </xdr:from>
    <xdr:to>
      <xdr:col>14</xdr:col>
      <xdr:colOff>784860</xdr:colOff>
      <xdr:row>6</xdr:row>
      <xdr:rowOff>7620</xdr:rowOff>
    </xdr:to>
    <xdr:pic>
      <xdr:nvPicPr>
        <xdr:cNvPr id="1063" name="Рисунок 3">
          <a:extLst>
            <a:ext uri="{FF2B5EF4-FFF2-40B4-BE49-F238E27FC236}">
              <a16:creationId xmlns="" xmlns:a16="http://schemas.microsoft.com/office/drawing/2014/main" id="{16C2618F-D64A-4B52-96EE-51552D4E9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6</xdr:row>
      <xdr:rowOff>0</xdr:rowOff>
    </xdr:from>
    <xdr:to>
      <xdr:col>14</xdr:col>
      <xdr:colOff>784860</xdr:colOff>
      <xdr:row>6</xdr:row>
      <xdr:rowOff>7620</xdr:rowOff>
    </xdr:to>
    <xdr:pic>
      <xdr:nvPicPr>
        <xdr:cNvPr id="1064" name="Рисунок 3">
          <a:extLst>
            <a:ext uri="{FF2B5EF4-FFF2-40B4-BE49-F238E27FC236}">
              <a16:creationId xmlns="" xmlns:a16="http://schemas.microsoft.com/office/drawing/2014/main" id="{B827ABF6-5B03-42A4-83B9-CFCAD3A06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6</xdr:row>
      <xdr:rowOff>0</xdr:rowOff>
    </xdr:from>
    <xdr:to>
      <xdr:col>14</xdr:col>
      <xdr:colOff>784860</xdr:colOff>
      <xdr:row>6</xdr:row>
      <xdr:rowOff>7620</xdr:rowOff>
    </xdr:to>
    <xdr:pic>
      <xdr:nvPicPr>
        <xdr:cNvPr id="1065" name="Рисунок 3">
          <a:extLst>
            <a:ext uri="{FF2B5EF4-FFF2-40B4-BE49-F238E27FC236}">
              <a16:creationId xmlns="" xmlns:a16="http://schemas.microsoft.com/office/drawing/2014/main" id="{E9F0ED28-5F90-4ECD-94B2-1CBFE7778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6</xdr:row>
      <xdr:rowOff>0</xdr:rowOff>
    </xdr:from>
    <xdr:to>
      <xdr:col>14</xdr:col>
      <xdr:colOff>784860</xdr:colOff>
      <xdr:row>6</xdr:row>
      <xdr:rowOff>7620</xdr:rowOff>
    </xdr:to>
    <xdr:pic>
      <xdr:nvPicPr>
        <xdr:cNvPr id="1066" name="Рисунок 3">
          <a:extLst>
            <a:ext uri="{FF2B5EF4-FFF2-40B4-BE49-F238E27FC236}">
              <a16:creationId xmlns="" xmlns:a16="http://schemas.microsoft.com/office/drawing/2014/main" id="{D1766519-8244-4132-81B2-1C5DBCA36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6</xdr:row>
      <xdr:rowOff>0</xdr:rowOff>
    </xdr:from>
    <xdr:to>
      <xdr:col>14</xdr:col>
      <xdr:colOff>784860</xdr:colOff>
      <xdr:row>6</xdr:row>
      <xdr:rowOff>7620</xdr:rowOff>
    </xdr:to>
    <xdr:pic>
      <xdr:nvPicPr>
        <xdr:cNvPr id="1067" name="Рисунок 3">
          <a:extLst>
            <a:ext uri="{FF2B5EF4-FFF2-40B4-BE49-F238E27FC236}">
              <a16:creationId xmlns="" xmlns:a16="http://schemas.microsoft.com/office/drawing/2014/main" id="{BCC15CE3-0E4D-4D65-BEE2-0047876DE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6</xdr:row>
      <xdr:rowOff>0</xdr:rowOff>
    </xdr:from>
    <xdr:to>
      <xdr:col>14</xdr:col>
      <xdr:colOff>784860</xdr:colOff>
      <xdr:row>6</xdr:row>
      <xdr:rowOff>7620</xdr:rowOff>
    </xdr:to>
    <xdr:pic>
      <xdr:nvPicPr>
        <xdr:cNvPr id="1068" name="Рисунок 3">
          <a:extLst>
            <a:ext uri="{FF2B5EF4-FFF2-40B4-BE49-F238E27FC236}">
              <a16:creationId xmlns="" xmlns:a16="http://schemas.microsoft.com/office/drawing/2014/main" id="{789E0D69-324B-4D5B-B35F-967E575A4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6</xdr:row>
      <xdr:rowOff>0</xdr:rowOff>
    </xdr:from>
    <xdr:to>
      <xdr:col>14</xdr:col>
      <xdr:colOff>784860</xdr:colOff>
      <xdr:row>6</xdr:row>
      <xdr:rowOff>7620</xdr:rowOff>
    </xdr:to>
    <xdr:pic>
      <xdr:nvPicPr>
        <xdr:cNvPr id="1069" name="Рисунок 3">
          <a:extLst>
            <a:ext uri="{FF2B5EF4-FFF2-40B4-BE49-F238E27FC236}">
              <a16:creationId xmlns="" xmlns:a16="http://schemas.microsoft.com/office/drawing/2014/main" id="{3156B18B-FAB8-4481-92F9-DE2113F59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6</xdr:row>
      <xdr:rowOff>0</xdr:rowOff>
    </xdr:from>
    <xdr:to>
      <xdr:col>14</xdr:col>
      <xdr:colOff>784860</xdr:colOff>
      <xdr:row>6</xdr:row>
      <xdr:rowOff>7620</xdr:rowOff>
    </xdr:to>
    <xdr:pic>
      <xdr:nvPicPr>
        <xdr:cNvPr id="1070" name="Рисунок 3">
          <a:extLst>
            <a:ext uri="{FF2B5EF4-FFF2-40B4-BE49-F238E27FC236}">
              <a16:creationId xmlns="" xmlns:a16="http://schemas.microsoft.com/office/drawing/2014/main" id="{4F4922AF-6F9E-4671-B69E-D70351A50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6</xdr:row>
      <xdr:rowOff>0</xdr:rowOff>
    </xdr:from>
    <xdr:to>
      <xdr:col>14</xdr:col>
      <xdr:colOff>784860</xdr:colOff>
      <xdr:row>6</xdr:row>
      <xdr:rowOff>7620</xdr:rowOff>
    </xdr:to>
    <xdr:pic>
      <xdr:nvPicPr>
        <xdr:cNvPr id="1071" name="Рисунок 3">
          <a:extLst>
            <a:ext uri="{FF2B5EF4-FFF2-40B4-BE49-F238E27FC236}">
              <a16:creationId xmlns="" xmlns:a16="http://schemas.microsoft.com/office/drawing/2014/main" id="{CFDBB8D0-5C83-4A67-A6F6-B223532C9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6</xdr:row>
      <xdr:rowOff>0</xdr:rowOff>
    </xdr:from>
    <xdr:to>
      <xdr:col>14</xdr:col>
      <xdr:colOff>784860</xdr:colOff>
      <xdr:row>6</xdr:row>
      <xdr:rowOff>7620</xdr:rowOff>
    </xdr:to>
    <xdr:pic>
      <xdr:nvPicPr>
        <xdr:cNvPr id="1072" name="Рисунок 3">
          <a:extLst>
            <a:ext uri="{FF2B5EF4-FFF2-40B4-BE49-F238E27FC236}">
              <a16:creationId xmlns="" xmlns:a16="http://schemas.microsoft.com/office/drawing/2014/main" id="{0818D611-6127-4504-8AFE-4D0083630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6</xdr:row>
      <xdr:rowOff>0</xdr:rowOff>
    </xdr:from>
    <xdr:to>
      <xdr:col>14</xdr:col>
      <xdr:colOff>784860</xdr:colOff>
      <xdr:row>6</xdr:row>
      <xdr:rowOff>7620</xdr:rowOff>
    </xdr:to>
    <xdr:pic>
      <xdr:nvPicPr>
        <xdr:cNvPr id="1073" name="Рисунок 3">
          <a:extLst>
            <a:ext uri="{FF2B5EF4-FFF2-40B4-BE49-F238E27FC236}">
              <a16:creationId xmlns="" xmlns:a16="http://schemas.microsoft.com/office/drawing/2014/main" id="{801FB897-5798-4FAD-BFBB-4AC33E35A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6</xdr:row>
      <xdr:rowOff>0</xdr:rowOff>
    </xdr:from>
    <xdr:to>
      <xdr:col>14</xdr:col>
      <xdr:colOff>784860</xdr:colOff>
      <xdr:row>6</xdr:row>
      <xdr:rowOff>7620</xdr:rowOff>
    </xdr:to>
    <xdr:pic>
      <xdr:nvPicPr>
        <xdr:cNvPr id="1074" name="Рисунок 3">
          <a:extLst>
            <a:ext uri="{FF2B5EF4-FFF2-40B4-BE49-F238E27FC236}">
              <a16:creationId xmlns="" xmlns:a16="http://schemas.microsoft.com/office/drawing/2014/main" id="{B6E06164-02E9-470F-AA50-498CB4A7B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6</xdr:row>
      <xdr:rowOff>0</xdr:rowOff>
    </xdr:from>
    <xdr:to>
      <xdr:col>14</xdr:col>
      <xdr:colOff>784860</xdr:colOff>
      <xdr:row>6</xdr:row>
      <xdr:rowOff>7620</xdr:rowOff>
    </xdr:to>
    <xdr:pic>
      <xdr:nvPicPr>
        <xdr:cNvPr id="1075" name="Рисунок 3">
          <a:extLst>
            <a:ext uri="{FF2B5EF4-FFF2-40B4-BE49-F238E27FC236}">
              <a16:creationId xmlns="" xmlns:a16="http://schemas.microsoft.com/office/drawing/2014/main" id="{F73C9528-58A5-43FA-9411-1B5B53DEE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6</xdr:row>
      <xdr:rowOff>0</xdr:rowOff>
    </xdr:from>
    <xdr:to>
      <xdr:col>14</xdr:col>
      <xdr:colOff>784860</xdr:colOff>
      <xdr:row>6</xdr:row>
      <xdr:rowOff>7620</xdr:rowOff>
    </xdr:to>
    <xdr:pic>
      <xdr:nvPicPr>
        <xdr:cNvPr id="1076" name="Рисунок 3">
          <a:extLst>
            <a:ext uri="{FF2B5EF4-FFF2-40B4-BE49-F238E27FC236}">
              <a16:creationId xmlns="" xmlns:a16="http://schemas.microsoft.com/office/drawing/2014/main" id="{1225FE1C-D1CF-443E-BBC3-79AF5388A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6</xdr:row>
      <xdr:rowOff>0</xdr:rowOff>
    </xdr:from>
    <xdr:to>
      <xdr:col>14</xdr:col>
      <xdr:colOff>784860</xdr:colOff>
      <xdr:row>6</xdr:row>
      <xdr:rowOff>7620</xdr:rowOff>
    </xdr:to>
    <xdr:pic>
      <xdr:nvPicPr>
        <xdr:cNvPr id="1077" name="Рисунок 3">
          <a:extLst>
            <a:ext uri="{FF2B5EF4-FFF2-40B4-BE49-F238E27FC236}">
              <a16:creationId xmlns="" xmlns:a16="http://schemas.microsoft.com/office/drawing/2014/main" id="{B855C20E-D9E3-44AC-AFFA-56615AD47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6</xdr:row>
      <xdr:rowOff>0</xdr:rowOff>
    </xdr:from>
    <xdr:to>
      <xdr:col>14</xdr:col>
      <xdr:colOff>784860</xdr:colOff>
      <xdr:row>6</xdr:row>
      <xdr:rowOff>0</xdr:rowOff>
    </xdr:to>
    <xdr:pic>
      <xdr:nvPicPr>
        <xdr:cNvPr id="1078" name="Рисунок 3">
          <a:extLst>
            <a:ext uri="{FF2B5EF4-FFF2-40B4-BE49-F238E27FC236}">
              <a16:creationId xmlns="" xmlns:a16="http://schemas.microsoft.com/office/drawing/2014/main" id="{519B3C04-FB6F-417B-B4A1-E93B90B99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17"/>
  <sheetViews>
    <sheetView tabSelected="1" view="pageBreakPreview" zoomScale="85" zoomScaleNormal="85" zoomScaleSheetLayoutView="85" workbookViewId="0">
      <pane ySplit="4" topLeftCell="A5" activePane="bottomLeft" state="frozen"/>
      <selection pane="bottomLeft" activeCell="I15" sqref="I15"/>
    </sheetView>
  </sheetViews>
  <sheetFormatPr defaultColWidth="9.140625" defaultRowHeight="15.75"/>
  <cols>
    <col min="1" max="1" width="5.28515625" style="1" customWidth="1"/>
    <col min="2" max="2" width="18" style="1" hidden="1" customWidth="1"/>
    <col min="3" max="3" width="18" style="1" customWidth="1"/>
    <col min="4" max="4" width="25.7109375" style="1" customWidth="1"/>
    <col min="5" max="5" width="10.42578125" style="4" customWidth="1"/>
    <col min="6" max="6" width="12.28515625" style="1" customWidth="1"/>
    <col min="7" max="9" width="19.7109375" style="3" customWidth="1"/>
    <col min="10" max="11" width="16.5703125" style="3" customWidth="1"/>
    <col min="12" max="12" width="14.140625" style="7" customWidth="1"/>
    <col min="13" max="13" width="18.85546875" style="3" customWidth="1"/>
    <col min="14" max="14" width="15" style="3" customWidth="1"/>
    <col min="15" max="15" width="19.85546875" style="1" customWidth="1"/>
    <col min="16" max="16" width="22" style="1" customWidth="1"/>
    <col min="17" max="17" width="20.5703125" style="1" customWidth="1"/>
    <col min="18" max="18" width="27.42578125" style="1" customWidth="1"/>
    <col min="19" max="16384" width="9.140625" style="1"/>
  </cols>
  <sheetData>
    <row r="1" spans="1:18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</row>
    <row r="2" spans="1:18">
      <c r="A2" s="50" t="s">
        <v>32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</row>
    <row r="3" spans="1:18" s="6" customFormat="1" ht="41.25" customHeight="1">
      <c r="A3" s="43" t="s">
        <v>6</v>
      </c>
      <c r="B3" s="43"/>
      <c r="C3" s="31" t="s">
        <v>27</v>
      </c>
      <c r="D3" s="43" t="s">
        <v>28</v>
      </c>
      <c r="E3" s="43" t="s">
        <v>10</v>
      </c>
      <c r="F3" s="43" t="s">
        <v>11</v>
      </c>
      <c r="G3" s="36" t="s">
        <v>20</v>
      </c>
      <c r="H3" s="36"/>
      <c r="I3" s="36"/>
      <c r="J3" s="36" t="s">
        <v>26</v>
      </c>
      <c r="K3" s="36" t="s">
        <v>21</v>
      </c>
      <c r="L3" s="51" t="s">
        <v>9</v>
      </c>
      <c r="M3" s="36" t="s">
        <v>22</v>
      </c>
      <c r="N3" s="36" t="s">
        <v>12</v>
      </c>
      <c r="O3" s="44" t="s">
        <v>13</v>
      </c>
      <c r="P3" s="44" t="s">
        <v>8</v>
      </c>
      <c r="Q3" s="44" t="s">
        <v>19</v>
      </c>
      <c r="R3" s="46" t="s">
        <v>14</v>
      </c>
    </row>
    <row r="4" spans="1:18" s="6" customFormat="1" ht="15">
      <c r="A4" s="43"/>
      <c r="B4" s="43"/>
      <c r="C4" s="28"/>
      <c r="D4" s="43"/>
      <c r="E4" s="43"/>
      <c r="F4" s="43"/>
      <c r="G4" s="8" t="s">
        <v>29</v>
      </c>
      <c r="H4" s="8" t="s">
        <v>30</v>
      </c>
      <c r="I4" s="8" t="s">
        <v>31</v>
      </c>
      <c r="J4" s="37"/>
      <c r="K4" s="37"/>
      <c r="L4" s="52"/>
      <c r="M4" s="37" t="s">
        <v>15</v>
      </c>
      <c r="N4" s="37" t="s">
        <v>16</v>
      </c>
      <c r="O4" s="45" t="s">
        <v>17</v>
      </c>
      <c r="P4" s="45" t="s">
        <v>8</v>
      </c>
      <c r="Q4" s="44"/>
      <c r="R4" s="47"/>
    </row>
    <row r="5" spans="1:18" s="24" customFormat="1" ht="30">
      <c r="A5" s="26">
        <v>1</v>
      </c>
      <c r="B5" s="27"/>
      <c r="C5" s="32" t="s">
        <v>34</v>
      </c>
      <c r="D5" s="33" t="s">
        <v>33</v>
      </c>
      <c r="E5" s="21" t="s">
        <v>25</v>
      </c>
      <c r="F5" s="21">
        <v>4</v>
      </c>
      <c r="G5" s="22">
        <v>3880</v>
      </c>
      <c r="H5" s="22">
        <v>4796</v>
      </c>
      <c r="I5" s="22">
        <v>4353</v>
      </c>
      <c r="J5" s="13">
        <f>AVERAGE(G5,H5,I5)</f>
        <v>4343</v>
      </c>
      <c r="K5" s="13">
        <f t="shared" ref="K5" si="0">J5*(1+L5)</f>
        <v>4343</v>
      </c>
      <c r="L5" s="23">
        <v>0</v>
      </c>
      <c r="M5" s="25">
        <f t="shared" ref="M5" si="1">AVERAGE(G5:I5)*(1+L5)</f>
        <v>4343</v>
      </c>
      <c r="N5" s="25">
        <f t="shared" ref="N5" si="2">STDEV(G5:I5)</f>
        <v>458.08187041182936</v>
      </c>
      <c r="O5" s="9">
        <f t="shared" ref="O5" si="3">N5/M5</f>
        <v>0.1054759084531037</v>
      </c>
      <c r="P5" s="10">
        <f>J5</f>
        <v>4343</v>
      </c>
      <c r="Q5" s="22">
        <f>P5</f>
        <v>4343</v>
      </c>
      <c r="R5" s="22">
        <f>Q5*F5</f>
        <v>17372</v>
      </c>
    </row>
    <row r="6" spans="1:18" s="6" customFormat="1" ht="15">
      <c r="A6" s="14"/>
      <c r="B6" s="14"/>
      <c r="C6" s="14"/>
      <c r="D6" s="14"/>
      <c r="E6" s="14"/>
      <c r="F6" s="15" t="s">
        <v>18</v>
      </c>
      <c r="G6" s="18"/>
      <c r="H6" s="18"/>
      <c r="I6" s="18"/>
      <c r="J6" s="19"/>
      <c r="K6" s="19"/>
      <c r="L6" s="17"/>
      <c r="M6" s="16"/>
      <c r="N6" s="48" t="s">
        <v>23</v>
      </c>
      <c r="O6" s="48"/>
      <c r="P6" s="48"/>
      <c r="Q6" s="48"/>
      <c r="R6" s="20">
        <f>SUM(R5:R5)</f>
        <v>17372</v>
      </c>
    </row>
    <row r="7" spans="1:18" ht="37.5" customHeight="1">
      <c r="A7" s="38" t="s">
        <v>35</v>
      </c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11"/>
      <c r="Q7" s="11"/>
      <c r="R7" s="12"/>
    </row>
    <row r="8" spans="1:18" ht="82.5" customHeight="1">
      <c r="A8" s="35" t="s">
        <v>24</v>
      </c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11"/>
      <c r="Q8" s="11"/>
    </row>
    <row r="9" spans="1:18" ht="48" customHeight="1">
      <c r="A9" s="39" t="s">
        <v>7</v>
      </c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</row>
    <row r="10" spans="1:18" ht="31.5">
      <c r="D10" s="1" t="s">
        <v>2</v>
      </c>
      <c r="E10" s="4" t="s">
        <v>1</v>
      </c>
      <c r="F10" s="34" t="s">
        <v>3</v>
      </c>
      <c r="G10" s="34"/>
    </row>
    <row r="11" spans="1:18">
      <c r="E11" s="4" t="s">
        <v>4</v>
      </c>
      <c r="F11" s="34" t="s">
        <v>5</v>
      </c>
      <c r="G11" s="34"/>
    </row>
    <row r="12" spans="1:18">
      <c r="J12" s="1"/>
      <c r="K12" s="1"/>
      <c r="L12" s="1"/>
      <c r="M12" s="1"/>
    </row>
    <row r="14" spans="1:18">
      <c r="A14" s="42"/>
      <c r="B14" s="42"/>
      <c r="C14" s="30"/>
      <c r="D14" s="40"/>
      <c r="E14" s="40"/>
      <c r="F14" s="40"/>
    </row>
    <row r="15" spans="1:18">
      <c r="A15" s="2"/>
      <c r="B15" s="2"/>
      <c r="C15" s="2"/>
      <c r="D15" s="2"/>
      <c r="E15" s="5"/>
    </row>
    <row r="16" spans="1:18">
      <c r="A16" s="34"/>
      <c r="B16" s="34"/>
      <c r="C16" s="29"/>
      <c r="D16" s="41"/>
      <c r="E16" s="41"/>
      <c r="F16" s="41"/>
      <c r="G16" s="41"/>
    </row>
    <row r="17" spans="1:15">
      <c r="A17" s="34"/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</row>
  </sheetData>
  <sheetProtection selectLockedCells="1" selectUnlockedCells="1"/>
  <mergeCells count="28">
    <mergeCell ref="A1:O1"/>
    <mergeCell ref="A2:O2"/>
    <mergeCell ref="O3:O4"/>
    <mergeCell ref="A3:A4"/>
    <mergeCell ref="B3:B4"/>
    <mergeCell ref="D3:D4"/>
    <mergeCell ref="K3:K4"/>
    <mergeCell ref="L3:L4"/>
    <mergeCell ref="Q3:Q4"/>
    <mergeCell ref="P3:P4"/>
    <mergeCell ref="R3:R4"/>
    <mergeCell ref="N6:Q6"/>
    <mergeCell ref="F11:G11"/>
    <mergeCell ref="A16:B16"/>
    <mergeCell ref="A8:O8"/>
    <mergeCell ref="M3:M4"/>
    <mergeCell ref="N3:N4"/>
    <mergeCell ref="A17:O17"/>
    <mergeCell ref="A7:O7"/>
    <mergeCell ref="A9:O9"/>
    <mergeCell ref="D14:F14"/>
    <mergeCell ref="D16:G16"/>
    <mergeCell ref="F10:G10"/>
    <mergeCell ref="A14:B14"/>
    <mergeCell ref="E3:E4"/>
    <mergeCell ref="F3:F4"/>
    <mergeCell ref="G3:I3"/>
    <mergeCell ref="J3:J4"/>
  </mergeCells>
  <phoneticPr fontId="18" type="noConversion"/>
  <pageMargins left="0.39370078740157483" right="0.31496062992125984" top="0.39370078740157483" bottom="0.39370078740157483" header="0.51181102362204722" footer="0.51181102362204722"/>
  <pageSetup paperSize="9" scale="46" firstPageNumber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2022-06-07T12:59:42Z</dcterms:created>
  <dcterms:modified xsi:type="dcterms:W3CDTF">2026-08-28T11:18:09Z</dcterms:modified>
</cp:coreProperties>
</file>